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D:\Users\simona.UPRAVA\Documents\2026\Seidlova\"/>
    </mc:Choice>
  </mc:AlternateContent>
  <xr:revisionPtr revIDLastSave="0" documentId="13_ncr:1_{8FE7F38D-9027-43F1-8999-9518F23C9FAC}" xr6:coauthVersionLast="47" xr6:coauthVersionMax="47" xr10:uidLastSave="{00000000-0000-0000-0000-000000000000}"/>
  <workbookProtection workbookAlgorithmName="SHA-512" workbookHashValue="OLYWiUgngEFifIn4jSDI1iQMqwHju4decWHLVDj8STk/lV3ubC6T+pej+j6EaOaiIazE27d/fWnf9TLCtTX2WQ==" workbookSaltValue="gwBDoC/z1cih14aUbAOrwQ==" workbookSpinCount="100000" lockStructure="1"/>
  <bookViews>
    <workbookView xWindow="32445" yWindow="510" windowWidth="23370" windowHeight="11220" firstSheet="1" activeTab="1" xr2:uid="{6A262997-6580-4A3D-A21A-4C749853E9A8}"/>
  </bookViews>
  <sheets>
    <sheet name="REKAPITULACIJA" sheetId="1" r:id="rId1"/>
    <sheet name="POPIS_DEL" sheetId="2" r:id="rId2"/>
  </sheets>
  <externalReferences>
    <externalReference r:id="rId3"/>
  </externalReferences>
  <definedNames>
    <definedName name="datum">!#REF!</definedName>
    <definedName name="DDV">!#REF!</definedName>
    <definedName name="DEL">!#REF!</definedName>
    <definedName name="DobMont">!#REF!</definedName>
    <definedName name="Excel_BuiltIn_Print_Area_1">"$#REF!.$A$1:$AMJ$65512"</definedName>
    <definedName name="Excel_BuiltIn_Print_Area_1_1">"$#REF!.$A$1:$AMJ$65512"</definedName>
    <definedName name="Excel_BuiltIn_Print_Area_1_1_1">"$#REF!.$A$1:$IV$65510"</definedName>
    <definedName name="Excel_BuiltIn_Print_Area_1_1_1_1">"$#REF!.$A$1:$IV$65510"</definedName>
    <definedName name="Excel_BuiltIn_Print_Area_10">"$#REF!.$A$1065:$AMJ$65512"</definedName>
    <definedName name="Excel_BuiltIn_Print_Area_10_1">"$#REF!.$A$1065:$AMJ$65512"</definedName>
    <definedName name="Excel_BuiltIn_Print_Area_10_1_1">"$#REF!.$A$1065:$AMJ$65512"</definedName>
    <definedName name="Excel_BuiltIn_Print_Area_11">"$#REF!.$A$1065:$AMJ$65512"</definedName>
    <definedName name="Excel_BuiltIn_Print_Area_11_1">"$#REF!.$A$1065:$AMJ$65512"</definedName>
    <definedName name="Excel_BuiltIn_Print_Area_11_1_1">"$#REF!.$A$1:$IV$65486"</definedName>
    <definedName name="Excel_BuiltIn_Print_Area_11_1_1_1">"$#REF!.$A$1:$IV$65486"</definedName>
    <definedName name="Excel_BuiltIn_Print_Area_12">"$#REF!.$A$1065:$AMJ$65512"</definedName>
    <definedName name="Excel_BuiltIn_Print_Area_12_1">"$#REF!.$A$1065:$AMJ$65512"</definedName>
    <definedName name="Excel_BuiltIn_Print_Area_12_1_1">"$#REF!.$A$1065:$AMJ$65512"</definedName>
    <definedName name="Excel_BuiltIn_Print_Area_13">"$#REF!.$A$1065:$AMJ$65512"</definedName>
    <definedName name="Excel_BuiltIn_Print_Area_13_1">"$#REF!.$A$1065:$AMJ$65512"</definedName>
    <definedName name="Excel_BuiltIn_Print_Area_13_1_1">"$#REF!.$A$1065:$AMJ$65512"</definedName>
    <definedName name="Excel_BuiltIn_Print_Area_14">"$#REF!.$A$1065:$AMJ$65512"</definedName>
    <definedName name="Excel_BuiltIn_Print_Area_14_1">"$#REF!.$A$1:$IV$64784"</definedName>
    <definedName name="Excel_BuiltIn_Print_Area_14_1_1">"$#REF!.$A$1:$IV$65536"</definedName>
    <definedName name="Excel_BuiltIn_Print_Area_14_1_1_1">"$#REF!.$A$1:$IV$64784"</definedName>
    <definedName name="Excel_BuiltIn_Print_Area_14_1_1_1_1">"$#REF!.$A$1:$IV$64784"</definedName>
    <definedName name="Excel_BuiltIn_Print_Area_15">"$#REF!.$A$1065:$AMJ$65512"</definedName>
    <definedName name="Excel_BuiltIn_Print_Area_15_1">"$#REF!.$A$1:$IV$65471"</definedName>
    <definedName name="Excel_BuiltIn_Print_Area_15_1_1">"$#REF!.$A$1:$IV$65536"</definedName>
    <definedName name="Excel_BuiltIn_Print_Area_15_1_1_1">"$#REF!.$A$1:$IV$65536"</definedName>
    <definedName name="Excel_BuiltIn_Print_Area_16">"$#REF!.$A$1065:$AMJ$65512"</definedName>
    <definedName name="Excel_BuiltIn_Print_Area_16_1">"$#REF!.$A$1:$IV$64784"</definedName>
    <definedName name="Excel_BuiltIn_Print_Area_16_1_1">"$#REF!.$A$1:$IV$65536"</definedName>
    <definedName name="Excel_BuiltIn_Print_Area_16_1_1_1">"$#REF!.$A$1:$IV$64784"</definedName>
    <definedName name="Excel_BuiltIn_Print_Area_16_1_1_1_1">"$#REF!.$A$1:$IV$64784"</definedName>
    <definedName name="Excel_BuiltIn_Print_Area_17_1">"$#REF!.$A$1:$IV$65399"</definedName>
    <definedName name="Excel_BuiltIn_Print_Area_18">"$#REF!.$A$1:$IV$65532"</definedName>
    <definedName name="Excel_BuiltIn_Print_Area_18_1">"$#REF!.$A$1:$IV$65532"</definedName>
    <definedName name="Excel_BuiltIn_Print_Area_2">!#REF!</definedName>
    <definedName name="Excel_BuiltIn_Print_Area_2_1_1">!#REF!</definedName>
    <definedName name="Excel_BuiltIn_Print_Area_3">NA()</definedName>
    <definedName name="Excel_BuiltIn_Print_Area_3_1">NA()</definedName>
    <definedName name="Excel_BuiltIn_Print_Area_3_1_1">"$#REF!.$A$1:$AMJ$65444"</definedName>
    <definedName name="Excel_BuiltIn_Print_Area_3_1_1_1">"$#REF!.$A$1:$IV$65520"</definedName>
    <definedName name="Excel_BuiltIn_Print_Area_3_1_1_1_1">"$#REF!.$A$1:$IV$65520"</definedName>
    <definedName name="Excel_BuiltIn_Print_Area_4">!#REF!</definedName>
    <definedName name="Excel_BuiltIn_Print_Area_4_1">!#REF!</definedName>
    <definedName name="Excel_BuiltIn_Print_Area_4_1_1">!#REF!</definedName>
    <definedName name="Excel_BuiltIn_Print_Area_4_1_1_1">!#REF!</definedName>
    <definedName name="Excel_BuiltIn_Print_Area_5">!#REF!</definedName>
    <definedName name="Excel_BuiltIn_Print_Area_5_1">!#REF!</definedName>
    <definedName name="Excel_BuiltIn_Print_Area_5_1_1">!#REF!</definedName>
    <definedName name="Excel_BuiltIn_Print_Area_5_1_1_1">!#REF!</definedName>
    <definedName name="Excel_BuiltIn_Print_Area_5_1_1_1_1">!#REF!</definedName>
    <definedName name="Excel_BuiltIn_Print_Area_6_1">!#REF!</definedName>
    <definedName name="Excel_BuiltIn_Print_Area_6_1_1">!#REF!</definedName>
    <definedName name="Excel_BuiltIn_Print_Area_6_1_1_1">!#REF!</definedName>
    <definedName name="Excel_BuiltIn_Print_Area_6_1_1_1_1_1">"$#REF!.$A$1:$IV$65358"</definedName>
    <definedName name="Excel_BuiltIn_Print_Area_7">!#REF!</definedName>
    <definedName name="Excel_BuiltIn_Print_Area_7_1">!#REF!</definedName>
    <definedName name="Excel_BuiltIn_Print_Area_7_1_1">!#REF!</definedName>
    <definedName name="Excel_BuiltIn_Print_Area_8">"$#REF!.$A$1065:$AMJ$65512"</definedName>
    <definedName name="Excel_BuiltIn_Print_Area_8_1">"$#REF!.$A$1065:$AMJ$65512"</definedName>
    <definedName name="Excel_BuiltIn_Print_Area_8_1_1">"$#REF!.$A$1065:$AMJ$65512"</definedName>
    <definedName name="Excel_BuiltIn_Print_Area_9">"$#REF!.$A$1065:$AMJ$65512"</definedName>
    <definedName name="Excel_BuiltIn_Print_Area_9_1">"$#REF!.$A$1065:$AMJ$65512"</definedName>
    <definedName name="Excel_BuiltIn_Print_Area_9_1_1">"$#REF!.$A$1:$IV$65088"</definedName>
    <definedName name="Excel_BuiltIn_Print_Area_9_1_1_1">"$#REF!.$A$1:$IV$65088"</definedName>
    <definedName name="FakStro">!#REF!</definedName>
    <definedName name="FaktStro">[1]osnova!$B$14</definedName>
    <definedName name="investicija">!#REF!</definedName>
    <definedName name="OZN">!#REF!</definedName>
    <definedName name="_xlnm.Print_Area" localSheetId="0">REKAPITULACIJA!$A$1:$D$15</definedName>
    <definedName name="Reviz">!#REF!</definedName>
    <definedName name="stmape">!#REF!</definedName>
    <definedName name="stnac">!#REF!</definedName>
    <definedName name="stpro">!#REF!</definedName>
    <definedName name="TecEURO">[1]osnova!$B$12</definedName>
    <definedName name="tocka">!#REF!</definedName>
    <definedName name="zaporedje">(!#REF!,!#REF!,!#REF!,!#REF!)</definedName>
    <definedName name="žaluzije">(!#REF!,!#REF!,!#REF!,!#REF!)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2" l="1"/>
  <c r="F14" i="2"/>
  <c r="F28" i="2"/>
  <c r="D31" i="2"/>
  <c r="F31" i="2" s="1"/>
  <c r="D26" i="2"/>
  <c r="F26" i="2" s="1"/>
  <c r="D24" i="2"/>
  <c r="D25" i="2" s="1"/>
  <c r="D27" i="2" s="1"/>
  <c r="F27" i="2" s="1"/>
  <c r="D8" i="2"/>
  <c r="D9" i="2"/>
  <c r="F9" i="2" s="1"/>
  <c r="F24" i="2" l="1"/>
  <c r="F25" i="2"/>
  <c r="B8" i="1"/>
  <c r="A8" i="1"/>
  <c r="B6" i="1"/>
  <c r="A6" i="1"/>
  <c r="D12" i="2"/>
  <c r="D13" i="2"/>
  <c r="F13" i="2" s="1"/>
  <c r="F8" i="2"/>
  <c r="D29" i="2"/>
  <c r="D15" i="2"/>
  <c r="D30" i="2" l="1"/>
  <c r="F30" i="2" s="1"/>
  <c r="F33" i="2" s="1"/>
  <c r="F29" i="2"/>
  <c r="F12" i="2"/>
  <c r="D11" i="2"/>
  <c r="F11" i="2" s="1"/>
  <c r="D16" i="2"/>
  <c r="F16" i="2" s="1"/>
  <c r="F15" i="2"/>
  <c r="F20" i="2" l="1"/>
  <c r="D8" i="1"/>
  <c r="D6" i="1" l="1"/>
  <c r="D11" i="1" s="1"/>
  <c r="D12" i="1" s="1"/>
  <c r="D13" i="1" s="1"/>
  <c r="D14" i="1" s="1"/>
  <c r="D15" i="1" s="1"/>
  <c r="F36" i="2"/>
  <c r="F37" i="2" s="1"/>
</calcChain>
</file>

<file path=xl/sharedStrings.xml><?xml version="1.0" encoding="utf-8"?>
<sst xmlns="http://schemas.openxmlformats.org/spreadsheetml/2006/main" count="82" uniqueCount="60">
  <si>
    <t>POPIS DEL - UREDITEV PLATOJA PRI AVTOBUSNI POSTAJI</t>
  </si>
  <si>
    <t>INVESTITOR: MESTNA OBČINA NOVO MESTO</t>
  </si>
  <si>
    <t>Vsa dela skupaj</t>
  </si>
  <si>
    <t>Nepredvidena dela 5%</t>
  </si>
  <si>
    <t>vrednost brez ddv</t>
  </si>
  <si>
    <t>ddv 22%</t>
  </si>
  <si>
    <t>vrednost z DDV</t>
  </si>
  <si>
    <t>POPIS DEL - UREDITEV VHODNE PLOŠČADI NA SEIDLOVI CESTI 1</t>
  </si>
  <si>
    <t>1.</t>
  </si>
  <si>
    <t>PRIRAVLJALNA IN ZEMELJSKA DELA</t>
  </si>
  <si>
    <t>Zap. št.</t>
  </si>
  <si>
    <t>Opis del</t>
  </si>
  <si>
    <t>EM</t>
  </si>
  <si>
    <t>Količina</t>
  </si>
  <si>
    <t>Cena / enoto</t>
  </si>
  <si>
    <t>Cena</t>
  </si>
  <si>
    <t>1.1.</t>
  </si>
  <si>
    <t>m2</t>
  </si>
  <si>
    <t>1.2.</t>
  </si>
  <si>
    <t>1.3.</t>
  </si>
  <si>
    <t>m</t>
  </si>
  <si>
    <t>1.4.</t>
  </si>
  <si>
    <t>1.4.1.</t>
  </si>
  <si>
    <t>1.4.2.</t>
  </si>
  <si>
    <t>1.5.</t>
  </si>
  <si>
    <t>kos</t>
  </si>
  <si>
    <t>1.6.</t>
  </si>
  <si>
    <t>Skupaj pripravljalna in zemeljska dela</t>
  </si>
  <si>
    <t>2.</t>
  </si>
  <si>
    <t>POHODNA KONSTRUKCIJA</t>
  </si>
  <si>
    <t>2.1.</t>
  </si>
  <si>
    <t>2.2.</t>
  </si>
  <si>
    <t>2.3.</t>
  </si>
  <si>
    <t>2.4.</t>
  </si>
  <si>
    <t>Skupaj pohodne konstrukcije</t>
  </si>
  <si>
    <t>Planiranje in utrjevanje nasipnega materiala od izkopa pred izvedbo tampona. Utrditev do potrebne zbitosti.</t>
  </si>
  <si>
    <t>Dobava in vgradnja gramoza 0-32 mm v debelini 10 cm z utrjevanjem</t>
  </si>
  <si>
    <t>1.7.</t>
  </si>
  <si>
    <t>Dobava in vgradnja armaturne mreže (npr. Q188 ali enakovredno)</t>
  </si>
  <si>
    <t>Opaževanje robov pohodne površine</t>
  </si>
  <si>
    <t>2.1.1.</t>
  </si>
  <si>
    <t>2.1.2.</t>
  </si>
  <si>
    <t>2.1.3.</t>
  </si>
  <si>
    <t>Izdelava peščene posteljice okoli svetlobnih jaškov v debelini 5 cm, pesek 4-8 mm</t>
  </si>
  <si>
    <t>2.3.1.</t>
  </si>
  <si>
    <t>Izdelava dilatacijskih reg (rezanje ali vgradne letve)</t>
  </si>
  <si>
    <t>Dobava in vgradnja betona (npr. C25/30), pohodna površina, debeline 20cm</t>
  </si>
  <si>
    <t>Ročna odstranitev peska do globine 30,00 cm. Odstranitev z vsemi pomožnimi deli. Obračun po dejanskem stanju.</t>
  </si>
  <si>
    <t>Odstranitev betonskih pohodnih plošč velikosti 40x40 cm</t>
  </si>
  <si>
    <t>Odstranitev robnika in betonskega temelja. Odstranitev z vsemi pomožnimi deli. Obračun po dejanskem stanju.</t>
  </si>
  <si>
    <t>Ročna odstranitev zaključnega betonskega sloja (cca 1,00 cm). Odstranitev z vsemi pomožnimi deli. Obračun po dejanskem stanju.</t>
  </si>
  <si>
    <t>Okoli jaška</t>
  </si>
  <si>
    <t>Okoli okenske rešetke</t>
  </si>
  <si>
    <t>Odstranitev obstoječih klopi; klopi se deponira na Komunali Novo mesto za ponovno uporabo</t>
  </si>
  <si>
    <t xml:space="preserve">Nosilni zid iz H blokov dimenzij 19*19*39cm za utrditev dela pohodne površine </t>
  </si>
  <si>
    <t>Filc podloga pod peskom</t>
  </si>
  <si>
    <t>Skupaj brez DDV</t>
  </si>
  <si>
    <t>DDV</t>
  </si>
  <si>
    <t>Skupaj z DDV</t>
  </si>
  <si>
    <t>Strojna ali ročna obdelava površine (pobrusiti, če je potrebno, strojno štokan beton in po potrebi krtačiti.)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</si>
</sst>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&quot;[$€-424]"/>
    <numFmt numFmtId="165" formatCode="&quot; &quot;* #,##0.00&quot; &quot;;&quot;-&quot;* #,##0.00&quot; &quot;;&quot; &quot;* &quot;-&quot;#&quot; &quot;;&quot; &quot;@&quot; &quot;"/>
    <numFmt numFmtId="166" formatCode="mmm&quot;.&quot;yy"/>
  </numFmts>
  <fonts count="9" x14ac:knownFonts="1">
    <font>
      <sz val="11"/>
      <color rgb="FF000000"/>
      <name val="Aptos Narrow"/>
      <family val="2"/>
    </font>
    <font>
      <sz val="11"/>
      <color rgb="FF000000"/>
      <name val="Aptos Narrow"/>
      <family val="2"/>
    </font>
    <font>
      <sz val="10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1"/>
      <color rgb="FFFF0000"/>
      <name val="Aptos Narrow"/>
      <family val="2"/>
    </font>
    <font>
      <sz val="10"/>
      <color rgb="FFFF000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B8D3EF"/>
        <bgColor rgb="FFB8D3EF"/>
      </patternFill>
    </fill>
  </fills>
  <borders count="4">
    <border>
      <left/>
      <right/>
      <top/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" fillId="0" borderId="0" applyNumberFormat="0" applyFont="0" applyBorder="0" applyProtection="0"/>
  </cellStyleXfs>
  <cellXfs count="42">
    <xf numFmtId="0" fontId="0" fillId="0" borderId="0" xfId="0"/>
    <xf numFmtId="0" fontId="2" fillId="0" borderId="0" xfId="2" applyFont="1" applyAlignment="1">
      <alignment horizontal="left"/>
    </xf>
    <xf numFmtId="4" fontId="3" fillId="0" borderId="0" xfId="2" applyNumberFormat="1" applyFont="1" applyAlignment="1">
      <alignment horizontal="center"/>
    </xf>
    <xf numFmtId="164" fontId="3" fillId="0" borderId="0" xfId="2" applyNumberFormat="1" applyFont="1" applyAlignment="1">
      <alignment horizontal="center"/>
    </xf>
    <xf numFmtId="0" fontId="2" fillId="0" borderId="0" xfId="2" applyFont="1" applyAlignment="1">
      <alignment horizontal="center"/>
    </xf>
    <xf numFmtId="0" fontId="4" fillId="0" borderId="0" xfId="2" applyFont="1" applyAlignment="1">
      <alignment horizontal="left"/>
    </xf>
    <xf numFmtId="166" fontId="2" fillId="0" borderId="0" xfId="2" applyNumberFormat="1" applyFont="1" applyAlignment="1">
      <alignment horizontal="left"/>
    </xf>
    <xf numFmtId="0" fontId="4" fillId="2" borderId="0" xfId="2" applyFont="1" applyFill="1" applyAlignment="1">
      <alignment horizontal="left"/>
    </xf>
    <xf numFmtId="0" fontId="2" fillId="0" borderId="0" xfId="2" applyFont="1" applyAlignment="1">
      <alignment horizontal="left" wrapText="1"/>
    </xf>
    <xf numFmtId="0" fontId="4" fillId="2" borderId="1" xfId="2" applyFont="1" applyFill="1" applyBorder="1" applyAlignment="1">
      <alignment horizontal="left"/>
    </xf>
    <xf numFmtId="0" fontId="4" fillId="2" borderId="1" xfId="2" applyFont="1" applyFill="1" applyBorder="1" applyAlignment="1">
      <alignment horizontal="left" wrapText="1"/>
    </xf>
    <xf numFmtId="4" fontId="3" fillId="0" borderId="1" xfId="2" applyNumberFormat="1" applyFont="1" applyBorder="1" applyAlignment="1">
      <alignment horizontal="center"/>
    </xf>
    <xf numFmtId="164" fontId="3" fillId="0" borderId="1" xfId="2" applyNumberFormat="1" applyFont="1" applyBorder="1" applyAlignment="1">
      <alignment horizontal="center"/>
    </xf>
    <xf numFmtId="0" fontId="2" fillId="0" borderId="2" xfId="2" applyFont="1" applyBorder="1" applyAlignment="1">
      <alignment horizontal="left"/>
    </xf>
    <xf numFmtId="0" fontId="2" fillId="0" borderId="2" xfId="2" applyFont="1" applyBorder="1" applyAlignment="1">
      <alignment horizontal="left" wrapText="1"/>
    </xf>
    <xf numFmtId="4" fontId="3" fillId="0" borderId="2" xfId="2" applyNumberFormat="1" applyFont="1" applyBorder="1" applyAlignment="1">
      <alignment horizontal="center"/>
    </xf>
    <xf numFmtId="164" fontId="3" fillId="0" borderId="2" xfId="2" applyNumberFormat="1" applyFont="1" applyBorder="1" applyAlignment="1">
      <alignment horizontal="center"/>
    </xf>
    <xf numFmtId="0" fontId="4" fillId="2" borderId="3" xfId="2" applyFont="1" applyFill="1" applyBorder="1" applyAlignment="1">
      <alignment horizontal="left" wrapText="1"/>
    </xf>
    <xf numFmtId="4" fontId="3" fillId="0" borderId="3" xfId="2" applyNumberFormat="1" applyFont="1" applyBorder="1" applyAlignment="1">
      <alignment horizontal="center"/>
    </xf>
    <xf numFmtId="164" fontId="3" fillId="0" borderId="3" xfId="2" applyNumberFormat="1" applyFont="1" applyBorder="1" applyAlignment="1">
      <alignment horizontal="center"/>
    </xf>
    <xf numFmtId="0" fontId="2" fillId="0" borderId="0" xfId="0" applyFont="1" applyAlignment="1" applyProtection="1">
      <alignment horizontal="left" wrapText="1"/>
      <protection locked="0"/>
    </xf>
    <xf numFmtId="0" fontId="2" fillId="0" borderId="1" xfId="2" applyFont="1" applyBorder="1" applyAlignment="1">
      <alignment horizontal="left" wrapText="1"/>
    </xf>
    <xf numFmtId="16" fontId="2" fillId="0" borderId="0" xfId="2" applyNumberFormat="1" applyFont="1" applyAlignment="1">
      <alignment horizontal="center"/>
    </xf>
    <xf numFmtId="0" fontId="2" fillId="0" borderId="0" xfId="2" applyNumberFormat="1" applyFont="1" applyAlignment="1">
      <alignment horizontal="center"/>
    </xf>
    <xf numFmtId="0" fontId="4" fillId="2" borderId="0" xfId="2" applyFont="1" applyFill="1" applyAlignment="1">
      <alignment horizontal="center"/>
    </xf>
    <xf numFmtId="0" fontId="2" fillId="0" borderId="1" xfId="2" applyFont="1" applyBorder="1" applyAlignment="1">
      <alignment horizontal="center"/>
    </xf>
    <xf numFmtId="14" fontId="2" fillId="0" borderId="0" xfId="2" applyNumberFormat="1" applyFont="1" applyAlignment="1">
      <alignment horizontal="center"/>
    </xf>
    <xf numFmtId="0" fontId="5" fillId="0" borderId="0" xfId="0" applyFont="1"/>
    <xf numFmtId="0" fontId="6" fillId="0" borderId="0" xfId="0" applyFont="1" applyAlignment="1" applyProtection="1">
      <alignment horizontal="left" wrapText="1"/>
      <protection locked="0"/>
    </xf>
    <xf numFmtId="49" fontId="7" fillId="0" borderId="0" xfId="0" applyNumberFormat="1" applyFont="1" applyAlignment="1">
      <alignment horizontal="justify" vertical="top" wrapText="1"/>
    </xf>
    <xf numFmtId="0" fontId="8" fillId="0" borderId="0" xfId="2" applyFont="1" applyAlignment="1">
      <alignment horizontal="left" wrapText="1"/>
    </xf>
    <xf numFmtId="4" fontId="2" fillId="0" borderId="0" xfId="2" applyNumberFormat="1" applyFont="1" applyAlignment="1">
      <alignment horizontal="center"/>
    </xf>
    <xf numFmtId="4" fontId="2" fillId="0" borderId="0" xfId="2" applyNumberFormat="1" applyFont="1" applyAlignment="1">
      <alignment horizontal="center" wrapText="1"/>
    </xf>
    <xf numFmtId="0" fontId="2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4" fontId="8" fillId="0" borderId="0" xfId="2" applyNumberFormat="1" applyFont="1" applyAlignment="1">
      <alignment horizontal="center"/>
    </xf>
    <xf numFmtId="165" fontId="2" fillId="0" borderId="0" xfId="1" applyFont="1" applyAlignment="1" applyProtection="1">
      <alignment horizontal="center"/>
      <protection locked="0"/>
    </xf>
    <xf numFmtId="16" fontId="2" fillId="0" borderId="0" xfId="0" applyNumberFormat="1" applyFont="1" applyAlignment="1">
      <alignment vertical="center" wrapText="1"/>
    </xf>
    <xf numFmtId="3" fontId="2" fillId="0" borderId="0" xfId="2" applyNumberFormat="1" applyFont="1" applyAlignment="1">
      <alignment horizontal="center"/>
    </xf>
    <xf numFmtId="0" fontId="4" fillId="0" borderId="0" xfId="2" applyFont="1" applyAlignment="1">
      <alignment horizontal="center"/>
    </xf>
    <xf numFmtId="4" fontId="4" fillId="0" borderId="0" xfId="2" applyNumberFormat="1" applyFont="1" applyAlignment="1">
      <alignment horizontal="center"/>
    </xf>
    <xf numFmtId="4" fontId="4" fillId="0" borderId="0" xfId="2" applyNumberFormat="1" applyFont="1" applyAlignment="1">
      <alignment horizontal="center" wrapText="1"/>
    </xf>
  </cellXfs>
  <cellStyles count="3">
    <cellStyle name="Navadno" xfId="0" builtinId="0" customBuiltin="1"/>
    <cellStyle name="Navadno 2" xfId="2" xr:uid="{F81DCECA-F967-43C8-BDB5-8CFF18C71571}"/>
    <cellStyle name="Vejica" xfId="1" builtinId="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mega81-pc\Strojniki\PLIN\JPE%20LJUBLJANA\plin_JPE_RV%2033_8089\00_04_05_09_PZI_8089\05_01_Strojne_instalacije_in_strojna_oprema\PZI_RV33_POPI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snova"/>
      <sheetName val="ARMATURA"/>
      <sheetName val="MATERIAL"/>
      <sheetName val="REKAPITULACIJA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81059-F951-4D70-965E-AA6968C238D3}">
  <dimension ref="A2:F17"/>
  <sheetViews>
    <sheetView workbookViewId="0">
      <selection activeCell="D16" sqref="D16"/>
    </sheetView>
  </sheetViews>
  <sheetFormatPr defaultRowHeight="12.75" x14ac:dyDescent="0.2"/>
  <cols>
    <col min="1" max="1" width="9.140625" style="1" customWidth="1"/>
    <col min="2" max="2" width="45.7109375" style="1" customWidth="1"/>
    <col min="3" max="3" width="6.5703125" style="2" customWidth="1"/>
    <col min="4" max="4" width="12.140625" style="3" customWidth="1"/>
    <col min="5" max="6" width="9.5703125" style="2" customWidth="1"/>
    <col min="7" max="7" width="9.140625" style="4" customWidth="1"/>
    <col min="8" max="16384" width="9.140625" style="4"/>
  </cols>
  <sheetData>
    <row r="2" spans="1:4" x14ac:dyDescent="0.2">
      <c r="A2" s="5" t="s">
        <v>0</v>
      </c>
      <c r="B2" s="4"/>
    </row>
    <row r="3" spans="1:4" x14ac:dyDescent="0.2">
      <c r="A3" s="1" t="s">
        <v>1</v>
      </c>
      <c r="B3" s="4"/>
    </row>
    <row r="4" spans="1:4" x14ac:dyDescent="0.2">
      <c r="B4" s="6"/>
    </row>
    <row r="6" spans="1:4" x14ac:dyDescent="0.2">
      <c r="A6" s="7" t="str">
        <f>POPIS_DEL!A6</f>
        <v>1.</v>
      </c>
      <c r="B6" s="7" t="str">
        <f>POPIS_DEL!B6</f>
        <v>PRIRAVLJALNA IN ZEMELJSKA DELA</v>
      </c>
      <c r="D6" s="3">
        <f>+POPIS_DEL!F20</f>
        <v>0</v>
      </c>
    </row>
    <row r="8" spans="1:4" x14ac:dyDescent="0.2">
      <c r="A8" s="7" t="str">
        <f>POPIS_DEL!A23</f>
        <v>2.</v>
      </c>
      <c r="B8" s="7" t="str">
        <f>POPIS_DEL!B23</f>
        <v>POHODNA KONSTRUKCIJA</v>
      </c>
      <c r="D8" s="3">
        <f>+POPIS_DEL!F33</f>
        <v>0</v>
      </c>
    </row>
    <row r="10" spans="1:4" x14ac:dyDescent="0.2">
      <c r="B10" s="8"/>
    </row>
    <row r="11" spans="1:4" ht="13.5" thickBot="1" x14ac:dyDescent="0.25">
      <c r="A11" s="9"/>
      <c r="B11" s="10" t="s">
        <v>2</v>
      </c>
      <c r="C11" s="11"/>
      <c r="D11" s="12">
        <f>D8+D6</f>
        <v>0</v>
      </c>
    </row>
    <row r="12" spans="1:4" x14ac:dyDescent="0.2">
      <c r="B12" s="8" t="s">
        <v>3</v>
      </c>
      <c r="D12" s="3">
        <f>D11*0.05</f>
        <v>0</v>
      </c>
    </row>
    <row r="13" spans="1:4" ht="17.25" customHeight="1" thickBot="1" x14ac:dyDescent="0.25">
      <c r="A13" s="13"/>
      <c r="B13" s="14" t="s">
        <v>4</v>
      </c>
      <c r="C13" s="15"/>
      <c r="D13" s="16">
        <f>D12+D11</f>
        <v>0</v>
      </c>
    </row>
    <row r="14" spans="1:4" ht="13.5" thickTop="1" x14ac:dyDescent="0.2">
      <c r="B14" s="8" t="s">
        <v>5</v>
      </c>
      <c r="D14" s="3">
        <f>D13*0.22</f>
        <v>0</v>
      </c>
    </row>
    <row r="15" spans="1:4" ht="17.25" customHeight="1" thickBot="1" x14ac:dyDescent="0.25">
      <c r="A15" s="17"/>
      <c r="B15" s="17" t="s">
        <v>6</v>
      </c>
      <c r="C15" s="18"/>
      <c r="D15" s="19">
        <f>D14+D13</f>
        <v>0</v>
      </c>
    </row>
    <row r="16" spans="1:4" ht="13.5" thickTop="1" x14ac:dyDescent="0.2">
      <c r="B16" s="8"/>
    </row>
    <row r="17" spans="2:2" x14ac:dyDescent="0.2">
      <c r="B17" s="8"/>
    </row>
  </sheetData>
  <pageMargins left="0.70000000000000007" right="0.70000000000000007" top="0.75" bottom="0.75" header="0.30000000000000004" footer="0.30000000000000004"/>
  <pageSetup paperSize="0" scale="96" fitToWidth="0" fitToHeight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A065D-9A3B-46EE-BE87-AA667590901A}">
  <dimension ref="A2:G39"/>
  <sheetViews>
    <sheetView tabSelected="1" topLeftCell="A17" workbookViewId="0">
      <selection activeCell="B28" sqref="B28"/>
    </sheetView>
  </sheetViews>
  <sheetFormatPr defaultRowHeight="12.75" x14ac:dyDescent="0.2"/>
  <cols>
    <col min="1" max="1" width="9.140625" style="1" customWidth="1"/>
    <col min="2" max="2" width="45.7109375" style="1" customWidth="1"/>
    <col min="3" max="3" width="6.5703125" style="2" customWidth="1"/>
    <col min="4" max="6" width="9.5703125" style="2" customWidth="1"/>
    <col min="7" max="7" width="9.140625" style="4" customWidth="1"/>
    <col min="8" max="16384" width="9.140625" style="4"/>
  </cols>
  <sheetData>
    <row r="2" spans="1:7" x14ac:dyDescent="0.2">
      <c r="A2" s="5" t="s">
        <v>7</v>
      </c>
      <c r="B2" s="4"/>
    </row>
    <row r="3" spans="1:7" x14ac:dyDescent="0.2">
      <c r="A3" s="1" t="s">
        <v>1</v>
      </c>
      <c r="B3" s="4"/>
    </row>
    <row r="4" spans="1:7" x14ac:dyDescent="0.2">
      <c r="B4" s="6"/>
    </row>
    <row r="6" spans="1:7" x14ac:dyDescent="0.2">
      <c r="A6" s="24" t="s">
        <v>8</v>
      </c>
      <c r="B6" s="7" t="s">
        <v>9</v>
      </c>
    </row>
    <row r="7" spans="1:7" customFormat="1" ht="26.25" x14ac:dyDescent="0.25">
      <c r="A7" s="39" t="s">
        <v>10</v>
      </c>
      <c r="B7" s="5" t="s">
        <v>11</v>
      </c>
      <c r="C7" s="40" t="s">
        <v>12</v>
      </c>
      <c r="D7" s="40" t="s">
        <v>13</v>
      </c>
      <c r="E7" s="41" t="s">
        <v>14</v>
      </c>
      <c r="F7" s="40" t="s">
        <v>15</v>
      </c>
    </row>
    <row r="8" spans="1:7" customFormat="1" ht="39" x14ac:dyDescent="0.25">
      <c r="A8" s="23" t="s">
        <v>16</v>
      </c>
      <c r="B8" s="8" t="s">
        <v>47</v>
      </c>
      <c r="C8" s="31" t="s">
        <v>17</v>
      </c>
      <c r="D8" s="31">
        <f>(19+19.4)*3</f>
        <v>115.19999999999999</v>
      </c>
      <c r="E8" s="32"/>
      <c r="F8" s="31">
        <f t="shared" ref="F8:F16" si="0">D8*E8</f>
        <v>0</v>
      </c>
      <c r="G8" s="27"/>
    </row>
    <row r="9" spans="1:7" customFormat="1" ht="26.25" x14ac:dyDescent="0.25">
      <c r="A9" s="4" t="s">
        <v>18</v>
      </c>
      <c r="B9" s="8" t="s">
        <v>48</v>
      </c>
      <c r="C9" s="31" t="s">
        <v>17</v>
      </c>
      <c r="D9" s="31">
        <f>(19+19.4)*0.8</f>
        <v>30.72</v>
      </c>
      <c r="E9" s="32"/>
      <c r="F9" s="31">
        <f t="shared" si="0"/>
        <v>0</v>
      </c>
      <c r="G9" s="27"/>
    </row>
    <row r="10" spans="1:7" customFormat="1" ht="39" x14ac:dyDescent="0.25">
      <c r="A10" s="4" t="s">
        <v>19</v>
      </c>
      <c r="B10" s="8" t="s">
        <v>49</v>
      </c>
      <c r="C10" s="31" t="s">
        <v>20</v>
      </c>
      <c r="D10" s="31">
        <v>44</v>
      </c>
      <c r="E10" s="32"/>
      <c r="F10" s="31">
        <f t="shared" si="0"/>
        <v>0</v>
      </c>
    </row>
    <row r="11" spans="1:7" customFormat="1" ht="39" x14ac:dyDescent="0.25">
      <c r="A11" s="4" t="s">
        <v>21</v>
      </c>
      <c r="B11" s="8" t="s">
        <v>50</v>
      </c>
      <c r="C11" s="31" t="s">
        <v>17</v>
      </c>
      <c r="D11" s="31">
        <f>D12+D13</f>
        <v>12.385000000000002</v>
      </c>
      <c r="E11" s="32"/>
      <c r="F11" s="31">
        <f t="shared" si="0"/>
        <v>0</v>
      </c>
      <c r="G11" s="27"/>
    </row>
    <row r="12" spans="1:7" customFormat="1" ht="15" x14ac:dyDescent="0.25">
      <c r="A12" s="4" t="s">
        <v>22</v>
      </c>
      <c r="B12" s="8" t="s">
        <v>51</v>
      </c>
      <c r="C12" s="31" t="s">
        <v>17</v>
      </c>
      <c r="D12" s="31">
        <f>3*(1.6*1.6-0.6*0.6)</f>
        <v>6.6000000000000014</v>
      </c>
      <c r="E12" s="32"/>
      <c r="F12" s="31">
        <f t="shared" si="0"/>
        <v>0</v>
      </c>
    </row>
    <row r="13" spans="1:7" customFormat="1" ht="15" x14ac:dyDescent="0.25">
      <c r="A13" s="26" t="s">
        <v>23</v>
      </c>
      <c r="B13" s="8" t="s">
        <v>52</v>
      </c>
      <c r="C13" s="31" t="s">
        <v>17</v>
      </c>
      <c r="D13" s="31">
        <f>10*0.5785</f>
        <v>5.7850000000000001</v>
      </c>
      <c r="E13" s="32"/>
      <c r="F13" s="31">
        <f t="shared" si="0"/>
        <v>0</v>
      </c>
    </row>
    <row r="14" spans="1:7" customFormat="1" ht="26.25" x14ac:dyDescent="0.25">
      <c r="A14" s="22" t="s">
        <v>24</v>
      </c>
      <c r="B14" s="20" t="s">
        <v>53</v>
      </c>
      <c r="C14" s="33" t="s">
        <v>25</v>
      </c>
      <c r="D14" s="38">
        <v>2</v>
      </c>
      <c r="E14" s="32"/>
      <c r="F14" s="31">
        <f t="shared" si="0"/>
        <v>0</v>
      </c>
      <c r="G14" s="27"/>
    </row>
    <row r="15" spans="1:7" customFormat="1" ht="38.25" x14ac:dyDescent="0.25">
      <c r="A15" s="4" t="s">
        <v>26</v>
      </c>
      <c r="B15" s="29" t="s">
        <v>35</v>
      </c>
      <c r="C15" s="34" t="s">
        <v>17</v>
      </c>
      <c r="D15" s="35">
        <f>D24</f>
        <v>87.7</v>
      </c>
      <c r="E15" s="31"/>
      <c r="F15" s="31">
        <f t="shared" si="0"/>
        <v>0</v>
      </c>
      <c r="G15" s="27"/>
    </row>
    <row r="16" spans="1:7" customFormat="1" ht="26.25" x14ac:dyDescent="0.25">
      <c r="A16" s="4" t="s">
        <v>37</v>
      </c>
      <c r="B16" s="30" t="s">
        <v>36</v>
      </c>
      <c r="C16" s="35" t="s">
        <v>17</v>
      </c>
      <c r="D16" s="31">
        <f>D15</f>
        <v>87.7</v>
      </c>
      <c r="E16" s="31"/>
      <c r="F16" s="31">
        <f t="shared" si="0"/>
        <v>0</v>
      </c>
    </row>
    <row r="17" spans="1:7" customFormat="1" ht="15" x14ac:dyDescent="0.25">
      <c r="A17" s="4"/>
      <c r="B17" s="28"/>
      <c r="C17" s="33"/>
      <c r="D17" s="36"/>
      <c r="E17" s="31"/>
      <c r="F17" s="31"/>
      <c r="G17" s="27"/>
    </row>
    <row r="18" spans="1:7" customFormat="1" ht="15" x14ac:dyDescent="0.25">
      <c r="A18" s="4"/>
      <c r="B18" s="20"/>
      <c r="C18" s="33"/>
      <c r="D18" s="36"/>
      <c r="E18" s="31"/>
      <c r="F18" s="31"/>
    </row>
    <row r="19" spans="1:7" customFormat="1" ht="15" x14ac:dyDescent="0.25">
      <c r="A19" s="4"/>
      <c r="B19" s="8"/>
      <c r="C19" s="33"/>
      <c r="D19" s="36"/>
      <c r="E19" s="31"/>
      <c r="F19" s="31"/>
    </row>
    <row r="20" spans="1:7" customFormat="1" ht="15" x14ac:dyDescent="0.25">
      <c r="A20" s="25"/>
      <c r="B20" s="21" t="s">
        <v>27</v>
      </c>
      <c r="C20" s="11"/>
      <c r="D20" s="11"/>
      <c r="E20" s="11"/>
      <c r="F20" s="11">
        <f>SUM(F8:F19)</f>
        <v>0</v>
      </c>
    </row>
    <row r="21" spans="1:7" customFormat="1" ht="15" x14ac:dyDescent="0.25">
      <c r="A21" s="4"/>
      <c r="B21" s="8"/>
      <c r="C21" s="2"/>
      <c r="D21" s="2"/>
      <c r="E21" s="2"/>
      <c r="F21" s="2"/>
    </row>
    <row r="22" spans="1:7" ht="25.5" x14ac:dyDescent="0.2">
      <c r="A22" s="39" t="s">
        <v>10</v>
      </c>
      <c r="B22" s="5" t="s">
        <v>11</v>
      </c>
      <c r="C22" s="40" t="s">
        <v>12</v>
      </c>
      <c r="D22" s="40" t="s">
        <v>13</v>
      </c>
      <c r="E22" s="41" t="s">
        <v>14</v>
      </c>
      <c r="F22" s="40" t="s">
        <v>15</v>
      </c>
    </row>
    <row r="23" spans="1:7" customFormat="1" ht="15" x14ac:dyDescent="0.25">
      <c r="A23" s="24" t="s">
        <v>28</v>
      </c>
      <c r="B23" s="7" t="s">
        <v>29</v>
      </c>
      <c r="C23" s="2"/>
      <c r="D23" s="2"/>
      <c r="E23" s="2"/>
      <c r="F23" s="2"/>
    </row>
    <row r="24" spans="1:7" customFormat="1" ht="25.5" x14ac:dyDescent="0.25">
      <c r="A24" s="4" t="s">
        <v>30</v>
      </c>
      <c r="B24" s="37" t="s">
        <v>46</v>
      </c>
      <c r="C24" s="31" t="s">
        <v>17</v>
      </c>
      <c r="D24" s="31">
        <f>43.5+40.8+3.4</f>
        <v>87.7</v>
      </c>
      <c r="E24" s="31"/>
      <c r="F24" s="31">
        <f t="shared" ref="F24:F29" si="1">D24*E24</f>
        <v>0</v>
      </c>
    </row>
    <row r="25" spans="1:7" customFormat="1" ht="25.5" x14ac:dyDescent="0.25">
      <c r="A25" s="4" t="s">
        <v>40</v>
      </c>
      <c r="B25" s="37" t="s">
        <v>38</v>
      </c>
      <c r="C25" s="31" t="s">
        <v>17</v>
      </c>
      <c r="D25" s="31">
        <f>D24</f>
        <v>87.7</v>
      </c>
      <c r="E25" s="31"/>
      <c r="F25" s="31">
        <f t="shared" si="1"/>
        <v>0</v>
      </c>
    </row>
    <row r="26" spans="1:7" customFormat="1" ht="15" x14ac:dyDescent="0.25">
      <c r="A26" s="26" t="s">
        <v>41</v>
      </c>
      <c r="B26" s="37" t="s">
        <v>39</v>
      </c>
      <c r="C26" s="31" t="s">
        <v>20</v>
      </c>
      <c r="D26" s="31">
        <f>20.4+20.75+8*1.65+2*1.85+2*1.45+2*0.7+3.75</f>
        <v>66.099999999999994</v>
      </c>
      <c r="E26" s="31"/>
      <c r="F26" s="31">
        <f t="shared" si="1"/>
        <v>0</v>
      </c>
    </row>
    <row r="27" spans="1:7" customFormat="1" ht="25.5" x14ac:dyDescent="0.25">
      <c r="A27" s="4" t="s">
        <v>42</v>
      </c>
      <c r="B27" s="37" t="s">
        <v>59</v>
      </c>
      <c r="C27" s="31" t="s">
        <v>17</v>
      </c>
      <c r="D27" s="31">
        <f>D25</f>
        <v>87.7</v>
      </c>
      <c r="E27" s="31"/>
      <c r="F27" s="31">
        <f t="shared" si="1"/>
        <v>0</v>
      </c>
    </row>
    <row r="28" spans="1:7" customFormat="1" ht="26.25" x14ac:dyDescent="0.25">
      <c r="A28" s="4" t="s">
        <v>31</v>
      </c>
      <c r="B28" s="8" t="s">
        <v>54</v>
      </c>
      <c r="C28" s="31" t="s">
        <v>25</v>
      </c>
      <c r="D28" s="38">
        <v>30</v>
      </c>
      <c r="E28" s="31"/>
      <c r="F28" s="31">
        <f t="shared" si="1"/>
        <v>0</v>
      </c>
      <c r="G28" s="27"/>
    </row>
    <row r="29" spans="1:7" customFormat="1" ht="26.25" x14ac:dyDescent="0.25">
      <c r="A29" s="26" t="s">
        <v>32</v>
      </c>
      <c r="B29" s="8" t="s">
        <v>43</v>
      </c>
      <c r="C29" s="31" t="s">
        <v>17</v>
      </c>
      <c r="D29" s="31">
        <f>2*(1.85+3*1.65+0.7+1.45)*0.65</f>
        <v>11.635</v>
      </c>
      <c r="E29" s="31"/>
      <c r="F29" s="31">
        <f t="shared" si="1"/>
        <v>0</v>
      </c>
      <c r="G29" s="27"/>
    </row>
    <row r="30" spans="1:7" customFormat="1" ht="15" x14ac:dyDescent="0.25">
      <c r="A30" s="4" t="s">
        <v>44</v>
      </c>
      <c r="B30" s="8" t="s">
        <v>55</v>
      </c>
      <c r="C30" s="31" t="s">
        <v>17</v>
      </c>
      <c r="D30" s="31">
        <f>D29</f>
        <v>11.635</v>
      </c>
      <c r="E30" s="31"/>
      <c r="F30" s="31">
        <f t="shared" ref="F30:F31" si="2">D30*E30</f>
        <v>0</v>
      </c>
    </row>
    <row r="31" spans="1:7" customFormat="1" ht="15" x14ac:dyDescent="0.25">
      <c r="A31" s="4" t="s">
        <v>33</v>
      </c>
      <c r="B31" s="8" t="s">
        <v>45</v>
      </c>
      <c r="C31" s="31" t="s">
        <v>20</v>
      </c>
      <c r="D31" s="31">
        <f>6*1.5+4*2.85+2*1.8</f>
        <v>24</v>
      </c>
      <c r="E31" s="31"/>
      <c r="F31" s="31">
        <f t="shared" si="2"/>
        <v>0</v>
      </c>
    </row>
    <row r="32" spans="1:7" customFormat="1" ht="15" x14ac:dyDescent="0.25">
      <c r="A32" s="4"/>
      <c r="B32" s="8"/>
      <c r="C32" s="31"/>
      <c r="D32" s="31"/>
      <c r="E32" s="31"/>
      <c r="F32" s="31"/>
    </row>
    <row r="33" spans="1:7" customFormat="1" ht="15.75" thickBot="1" x14ac:dyDescent="0.3">
      <c r="A33" s="25"/>
      <c r="B33" s="21" t="s">
        <v>34</v>
      </c>
      <c r="C33" s="11"/>
      <c r="D33" s="11"/>
      <c r="E33" s="11"/>
      <c r="F33" s="11">
        <f>SUM(F23:F32)</f>
        <v>0</v>
      </c>
      <c r="G33" s="27"/>
    </row>
    <row r="34" spans="1:7" x14ac:dyDescent="0.2">
      <c r="A34" s="4"/>
    </row>
    <row r="35" spans="1:7" x14ac:dyDescent="0.2">
      <c r="A35" s="4"/>
    </row>
    <row r="36" spans="1:7" customFormat="1" ht="15" x14ac:dyDescent="0.25">
      <c r="A36" s="25"/>
      <c r="B36" s="21" t="s">
        <v>56</v>
      </c>
      <c r="C36" s="11"/>
      <c r="D36" s="11"/>
      <c r="E36" s="11"/>
      <c r="F36" s="11">
        <f>F20+F33</f>
        <v>0</v>
      </c>
    </row>
    <row r="37" spans="1:7" customFormat="1" ht="15" x14ac:dyDescent="0.25">
      <c r="A37" s="1"/>
      <c r="B37" s="8" t="s">
        <v>3</v>
      </c>
      <c r="C37" s="2"/>
      <c r="D37" s="2"/>
      <c r="E37" s="2"/>
      <c r="F37" s="2">
        <f>F36*0.05</f>
        <v>0</v>
      </c>
    </row>
    <row r="38" spans="1:7" customFormat="1" ht="15" x14ac:dyDescent="0.25">
      <c r="A38" s="1"/>
      <c r="B38" s="8" t="s">
        <v>57</v>
      </c>
      <c r="C38" s="2"/>
      <c r="D38" s="2"/>
      <c r="E38" s="2"/>
      <c r="F38" s="2"/>
    </row>
    <row r="39" spans="1:7" customFormat="1" ht="15.75" thickBot="1" x14ac:dyDescent="0.3">
      <c r="A39" s="25"/>
      <c r="B39" s="21" t="s">
        <v>58</v>
      </c>
      <c r="C39" s="11"/>
      <c r="D39" s="11"/>
      <c r="E39" s="11"/>
      <c r="F39" s="11"/>
    </row>
  </sheetData>
  <protectedRanges>
    <protectedRange sqref="E8:E16 E24:E31" name="Obseg1"/>
  </protectedRanges>
  <pageMargins left="0.70000000000000007" right="0.70000000000000007" top="0.75" bottom="0.75" header="0.30000000000000004" footer="0.30000000000000004"/>
  <pageSetup paperSize="9" scale="96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2</vt:i4>
      </vt:variant>
      <vt:variant>
        <vt:lpstr>Imenovani obsegi</vt:lpstr>
      </vt:variant>
      <vt:variant>
        <vt:i4>1</vt:i4>
      </vt:variant>
    </vt:vector>
  </HeadingPairs>
  <TitlesOfParts>
    <vt:vector size="3" baseType="lpstr">
      <vt:lpstr>REKAPITULACIJA</vt:lpstr>
      <vt:lpstr>POPIS_DEL</vt:lpstr>
      <vt:lpstr>REKAPITULACIJA!Področje_tiskanja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MONM - Franci Starbek</dc:creator>
  <cp:keywords/>
  <dc:description/>
  <cp:lastModifiedBy>Simona Pavlič - MONM</cp:lastModifiedBy>
  <cp:revision/>
  <dcterms:created xsi:type="dcterms:W3CDTF">2024-04-10T13:41:34Z</dcterms:created>
  <dcterms:modified xsi:type="dcterms:W3CDTF">2026-02-05T08:17:53Z</dcterms:modified>
  <cp:category/>
  <cp:contentStatus/>
</cp:coreProperties>
</file>