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i\ENERGETIKA\22. 360-0010-2025 TČ NARODNI DOM\RAZPIS\"/>
    </mc:Choice>
  </mc:AlternateContent>
  <xr:revisionPtr revIDLastSave="0" documentId="13_ncr:1_{5F7F5A31-5CEC-4314-A6BB-D07D5581A949}" xr6:coauthVersionLast="47" xr6:coauthVersionMax="47" xr10:uidLastSave="{00000000-0000-0000-0000-000000000000}"/>
  <bookViews>
    <workbookView xWindow="-120" yWindow="-120" windowWidth="29040" windowHeight="15720" tabRatio="833" xr2:uid="{00000000-000D-0000-FFFF-FFFF00000000}"/>
  </bookViews>
  <sheets>
    <sheet name="STROJNE" sheetId="57" r:id="rId1"/>
  </sheets>
  <definedNames>
    <definedName name="_xlnm.Print_Area" localSheetId="0">STROJNE!$A$1:$F$130</definedName>
    <definedName name="_xlnm.Print_Titles" localSheetId="0">STROJNE!#REF!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0" i="57" l="1"/>
  <c r="F72" i="57"/>
  <c r="F62" i="57"/>
  <c r="F69" i="57"/>
  <c r="F66" i="57"/>
  <c r="F65" i="57"/>
  <c r="F103" i="57" l="1"/>
  <c r="F99" i="57"/>
  <c r="F113" i="57"/>
  <c r="F110" i="57"/>
  <c r="F107" i="57"/>
  <c r="F96" i="57"/>
  <c r="F93" i="57"/>
  <c r="F92" i="57"/>
  <c r="F89" i="57"/>
  <c r="F83" i="57" l="1"/>
  <c r="F59" i="57" l="1"/>
  <c r="F117" i="57" l="1"/>
  <c r="F116" i="57" l="1"/>
  <c r="F120" i="57" l="1"/>
  <c r="F122" i="57" s="1"/>
  <c r="A29" i="57" l="1"/>
  <c r="B29" i="57"/>
  <c r="A31" i="57" l="1"/>
  <c r="A61" i="57" s="1"/>
  <c r="A64" i="57" l="1"/>
  <c r="A68" i="57" s="1"/>
  <c r="F11" i="57"/>
  <c r="A71" i="57" l="1"/>
  <c r="A74" i="57" s="1"/>
  <c r="F9" i="57"/>
  <c r="A85" i="57" l="1"/>
  <c r="A91" i="57" l="1"/>
  <c r="A95" i="57" s="1"/>
  <c r="A98" i="57" s="1"/>
  <c r="A102" i="57" l="1"/>
  <c r="A105" i="57" s="1"/>
  <c r="A109" i="57" s="1"/>
  <c r="A112" i="57" s="1"/>
  <c r="A115" i="57" s="1"/>
  <c r="A119" i="57" s="1"/>
</calcChain>
</file>

<file path=xl/sharedStrings.xml><?xml version="1.0" encoding="utf-8"?>
<sst xmlns="http://schemas.openxmlformats.org/spreadsheetml/2006/main" count="117" uniqueCount="96">
  <si>
    <t>opis</t>
  </si>
  <si>
    <t>enota</t>
  </si>
  <si>
    <t>količina</t>
  </si>
  <si>
    <t>skupaj</t>
  </si>
  <si>
    <t>zap.št.</t>
  </si>
  <si>
    <t>cena/enota</t>
  </si>
  <si>
    <t>Sestavni del projektanskega popisa del je tudi tehnično poročilo in vse grafične priloge projekta, v katerem so posamezne postavke in dela podrobneje opisana.</t>
  </si>
  <si>
    <t>OP1</t>
  </si>
  <si>
    <t>Opombe:</t>
  </si>
  <si>
    <t>m</t>
  </si>
  <si>
    <t>kpl</t>
  </si>
  <si>
    <t>Za vse postavke popisa  velja dobava in vgradnja do popolne funkcionalnosti.</t>
  </si>
  <si>
    <t>OP2</t>
  </si>
  <si>
    <t>OP3</t>
  </si>
  <si>
    <t>Izvajalec se mora seznaniti s PZI načrtom strojnih napeljav ter z vgrajeno tehnologijo pred oz. najkasneje ob oddaji ponudbe.</t>
  </si>
  <si>
    <t>OP4</t>
  </si>
  <si>
    <t>Investitor mora po koncu del predložiti prijavo na ARSO glede hladilnega plina. Vse potrebne podatke glede količine in vrste plina mu mora posredovati izvajalec.</t>
  </si>
  <si>
    <t>Zagon sistema s strani pooblaščenega serviserja dobavljene opreme, nastavitev parametrov sistema glede na zahteve naročnika, šolanje uporabnika.</t>
  </si>
  <si>
    <t>OP5</t>
  </si>
  <si>
    <t>Najem dvižnih ploščadi, avtodvigala ali odrov, je v osnovni ceni montaže.</t>
  </si>
  <si>
    <t>OPOMBA: Vse cene so brez DDV.</t>
  </si>
  <si>
    <t>REKAPITULACIJA STROJNIH INŠTALACIJ</t>
  </si>
  <si>
    <t xml:space="preserve">PZI - PROJEKTNA DOKUMENTACIJA ZA IZVEDBO GRADNJE </t>
  </si>
  <si>
    <t>POPIS MATERIALA IN DEL</t>
  </si>
  <si>
    <t>DN 25</t>
  </si>
  <si>
    <t>DN 15</t>
  </si>
  <si>
    <t>DN 40</t>
  </si>
  <si>
    <t>MESTNA OBČINA NOVO MESTO</t>
  </si>
  <si>
    <t>NARODNI DOM NOVO MESTO</t>
  </si>
  <si>
    <t>OP6</t>
  </si>
  <si>
    <t xml:space="preserve">Za vse postavke tega popisa velja, da se lahko vgradi enakovredna ali boljša oprema. </t>
  </si>
  <si>
    <t>Geberit mapress cevi za zatisno spajanje,  skupaj s spojnimi in oblikovnimi kosi iz enakega materiala, vključno montažni, tesnilni  in pritrdilni material, vključno izolacija s cevaki AC 13 mm</t>
  </si>
  <si>
    <t>DN 25 (28x1,5)</t>
  </si>
  <si>
    <t>DN 40 (42x1,5)</t>
  </si>
  <si>
    <t>4.6</t>
  </si>
  <si>
    <t>OKTOBER 2025</t>
  </si>
  <si>
    <t>STROJNE INŠTALACIJE - DODATNA VGRADNJA TOPLOTNIH ČRPALK</t>
  </si>
  <si>
    <t>OGREVANJE - TOPLOTNE ČRPALKE</t>
  </si>
  <si>
    <t>Dobava in montaža in zagon reverzibilne visokoučinkovite toplotne črpalke split izvedbe, sestavljene iz zunanje enote in notranjega hidro modula z integriranim zalogovnikom vode.</t>
  </si>
  <si>
    <t>Naprava omogoča monovalentno delovanje in omogoča priklop na obstoječi ogrevalni sistem ali na novogradne sisteme.</t>
  </si>
  <si>
    <t>Kompresor je tipa twin-rotary s hibridno inverter tehnologijo prilagajanja delovanja, polnjen z ekološkim hladivom R32 in možnostjo priprave tople vode do 65°C.</t>
  </si>
  <si>
    <t>Krmiljenje in regulacija omogoča naslednje:</t>
  </si>
  <si>
    <t>- možnost priklopa dodatnega krmilnika</t>
  </si>
  <si>
    <t>- enostavno uporabno in branje zaslona</t>
  </si>
  <si>
    <t>- avtomatski ponovni zagon ob izpadu električnega napajanja</t>
  </si>
  <si>
    <t>- protizmrzovalno zaščito sistema</t>
  </si>
  <si>
    <t>- nočni režim delovanja</t>
  </si>
  <si>
    <t>- tedenski časovnik</t>
  </si>
  <si>
    <t>TEHNIČNI PODATKI:</t>
  </si>
  <si>
    <t>- Grelna moč: 14 kW pri A7W35</t>
  </si>
  <si>
    <t>- COP: &gt; 4,60</t>
  </si>
  <si>
    <t>- Energijski razred ogrevanje: A+++</t>
  </si>
  <si>
    <t>- Hladilna moč: 10 kW pri A35W7</t>
  </si>
  <si>
    <t>- EER: &gt; 2,45</t>
  </si>
  <si>
    <t>- Električni priključek: 3f/400V/50Hz</t>
  </si>
  <si>
    <t>Območje delovanja (gretje): -25°C /  +25°C</t>
  </si>
  <si>
    <t>Območje delovanja (hlajenje): +10°C /  +43°C</t>
  </si>
  <si>
    <t>Raven zvočnega tlaka hlajenje (maks.): 51 dB(A)</t>
  </si>
  <si>
    <t>Raven zvočnega tlaka ogrevanje(maks.): 50 dB(A)</t>
  </si>
  <si>
    <t>- Elektro dogrelec hidro modula; električni priključek: 9 kW; 3f/380-400V/50Hz</t>
  </si>
  <si>
    <t>- 6-stopenjska obtočna črpalka</t>
  </si>
  <si>
    <t>Teža zunanje enote: 92 kg</t>
  </si>
  <si>
    <t>Teža notranje enote: 27 kg</t>
  </si>
  <si>
    <t>Dimenzije zunanje enote (vxšxg): 1050 x 1010 x 371 mm</t>
  </si>
  <si>
    <t>Dimenzije notranje enote (vxšxg): 725 x 450 x 235 mm</t>
  </si>
  <si>
    <t>Ustreza: Toshiba Tip: HWT-1401H8W-E + HWT-1401XWHT9W-E ali enakovredno</t>
  </si>
  <si>
    <t>- premer zalogovnika brez izolacije: 500 mm,</t>
  </si>
  <si>
    <t> -premer zalogovnika z izolacijo: 600 mm,</t>
  </si>
  <si>
    <t>- višina z izolacijo: 1202 mm,</t>
  </si>
  <si>
    <t>- debelina trde izolacije: 50 mm,</t>
  </si>
  <si>
    <t>- najvišja delovna temperatura 95 °C,</t>
  </si>
  <si>
    <t>- dovoljen delovni tlak zalogovnika 3 bare,</t>
  </si>
  <si>
    <t>- skupna masa 44 kg</t>
  </si>
  <si>
    <t>- prostornina 200 litrov,</t>
  </si>
  <si>
    <t>Zalogovnik toplote brez izmenjevalca</t>
  </si>
  <si>
    <t>Magnetni izločevalnik nesnage z magntom in filtrom z mrežico za vgradnjo pred notranjo enoto toplotne črpalke, z vsem tesnilnim in montažnim materialom</t>
  </si>
  <si>
    <t>Tmin: 0oC, Tmax: 90oC</t>
  </si>
  <si>
    <t>Pmax: 3 bar</t>
  </si>
  <si>
    <t>Izpustna pipica</t>
  </si>
  <si>
    <t>priključek DN 25</t>
  </si>
  <si>
    <t>Termomanometer z merilnim območjem 0-120°C in 0-6 bar, okrogle izvedbe skupaj z vijačnim spojem za vgraditev in vgradno tuljko. Standardna izvedba.</t>
  </si>
  <si>
    <t>Termometer z merilnim območjem 0-120°C, okrogle izvedbe skupaj z vijačnim spojem za vgraditev in vgradno tuljko. Standardna izvedba.</t>
  </si>
  <si>
    <t>Povezava zunanja/notranja enota - za tekočo in plinsko fazo izolirana in zaščitena</t>
  </si>
  <si>
    <r>
      <rPr>
        <sz val="10"/>
        <rFont val="Symbol"/>
        <family val="1"/>
        <charset val="2"/>
      </rPr>
      <t>F</t>
    </r>
    <r>
      <rPr>
        <sz val="10"/>
        <rFont val="Arial"/>
        <family val="2"/>
      </rPr>
      <t>6,4 mm</t>
    </r>
  </si>
  <si>
    <r>
      <rPr>
        <sz val="10"/>
        <rFont val="Symbol"/>
        <family val="1"/>
        <charset val="2"/>
      </rPr>
      <t>F</t>
    </r>
    <r>
      <rPr>
        <sz val="10"/>
        <rFont val="Arial"/>
        <family val="2"/>
      </rPr>
      <t>15,9 mm</t>
    </r>
  </si>
  <si>
    <t>Električni priklop zunanje/notranje enot</t>
  </si>
  <si>
    <t xml:space="preserve">električni vodnik 5x2,5 mm2 v zaščitni cevi </t>
  </si>
  <si>
    <t>Konzole za montažo zunanje enote na betonsko steno</t>
  </si>
  <si>
    <t>Kroglična zaporna pipa - navojna tlačne stopnje NP 16, standardne dolžine, z ročko za posluževanje z vsem tesnilnim in montažnim materialom</t>
  </si>
  <si>
    <t xml:space="preserve">Izpustna pipa z izpustom  tlačne stopnje NP 10 z vsem tesnilnim in montažnim materialom </t>
  </si>
  <si>
    <t>STAD ventil za hidravlično uravnoteženje, navojna izvedba, tlačne stopnje NP 10 z vsem tesnilnim in montažnim materialom</t>
  </si>
  <si>
    <t>Protipovratni ventil, tlačne stopnje NP 10 z vsem tesnilnim in montažnim materialom</t>
  </si>
  <si>
    <t>SKUPAJ OGREVANJE - TOPLOTNE ČRPALKE</t>
  </si>
  <si>
    <t>Žični regulator s funkcijo sobnega termostata, ki  uravnava temperaturo prostora s krmiljenjem (vklop/izklop) obtočne črpalke in mešalnega ventila. Vključno ožičenje do popolne funkcionalnosti,</t>
  </si>
  <si>
    <t>U=230 V, P=360 W, Q=8,6 m3/h, dP=50 Kpa</t>
  </si>
  <si>
    <t>Obtočna črpalka IMP NMT MAX II SM 2 32/180-120 z vsem tesnilnim in montažnim materialom, vklučno električna povezava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</si>
</sst>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1]_-;\-* #,##0.00\ [$€-1]_-;_-* &quot;-&quot;??\ [$€-1]_-;_-@_-"/>
    <numFmt numFmtId="166" formatCode="#,##0_ ;\-#,##0\ "/>
    <numFmt numFmtId="167" formatCode="_-* #,##0.00\ &quot;SIT&quot;_-;\-* #,##0.00\ &quot;SIT&quot;_-;_-* &quot;-&quot;??\ &quot;SIT&quot;_-;_-@_-"/>
    <numFmt numFmtId="168" formatCode="_-* #,##0.00\ _S_I_T_-;\-* #,##0.00\ _S_I_T_-;_-* &quot;-&quot;??\ _S_I_T_-;_-@_-"/>
    <numFmt numFmtId="169" formatCode="#,##0.00\ [$€-1]"/>
  </numFmts>
  <fonts count="32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b/>
      <sz val="12"/>
      <name val="Segoe UI"/>
      <family val="2"/>
      <charset val="238"/>
    </font>
    <font>
      <sz val="10"/>
      <name val="Segoe UI"/>
      <family val="2"/>
      <charset val="238"/>
    </font>
    <font>
      <b/>
      <sz val="10"/>
      <name val="Segoe UI"/>
      <family val="2"/>
      <charset val="238"/>
    </font>
    <font>
      <sz val="9"/>
      <name val="Segoe UI"/>
      <family val="2"/>
      <charset val="238"/>
    </font>
    <font>
      <sz val="12"/>
      <name val="Segoe UI"/>
      <family val="2"/>
      <charset val="238"/>
    </font>
    <font>
      <sz val="10"/>
      <color rgb="FF0070C0"/>
      <name val="Segoe UI"/>
      <family val="2"/>
      <charset val="238"/>
    </font>
    <font>
      <sz val="10"/>
      <name val="Arial"/>
      <family val="2"/>
      <charset val="238"/>
    </font>
    <font>
      <sz val="10"/>
      <name val="SLO_Swiss"/>
      <charset val="238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sz val="10"/>
      <color rgb="FF0070C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name val="Segoe UI"/>
      <family val="2"/>
      <charset val="238"/>
    </font>
    <font>
      <b/>
      <sz val="11"/>
      <name val="Segoe UI"/>
      <family val="2"/>
      <charset val="238"/>
    </font>
    <font>
      <sz val="11"/>
      <color indexed="8"/>
      <name val="Segoe UI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Courier"/>
      <charset val="238"/>
    </font>
    <font>
      <sz val="10"/>
      <name val="Symbol"/>
      <family val="1"/>
      <charset val="2"/>
    </font>
    <font>
      <sz val="10"/>
      <name val="Arial"/>
      <family val="1"/>
      <charset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auto="1"/>
      </bottom>
      <diagonal/>
    </border>
    <border>
      <left/>
      <right/>
      <top style="thin">
        <color indexed="64"/>
      </top>
      <bottom/>
      <diagonal/>
    </border>
  </borders>
  <cellStyleXfs count="30">
    <xf numFmtId="0" fontId="0" fillId="0" borderId="0"/>
    <xf numFmtId="49" fontId="5" fillId="0" borderId="1">
      <alignment horizontal="left" vertical="top" wrapText="1"/>
    </xf>
    <xf numFmtId="44" fontId="4" fillId="0" borderId="0" applyFont="0" applyFill="0" applyBorder="0" applyAlignment="0" applyProtection="0"/>
    <xf numFmtId="0" fontId="4" fillId="0" borderId="0"/>
    <xf numFmtId="0" fontId="4" fillId="0" borderId="0"/>
    <xf numFmtId="164" fontId="4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0" fontId="15" fillId="0" borderId="0"/>
    <xf numFmtId="0" fontId="4" fillId="0" borderId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4" fillId="0" borderId="0"/>
    <xf numFmtId="0" fontId="4" fillId="0" borderId="0"/>
    <xf numFmtId="0" fontId="15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24" fillId="0" borderId="0"/>
    <xf numFmtId="0" fontId="1" fillId="0" borderId="0"/>
    <xf numFmtId="0" fontId="27" fillId="0" borderId="0"/>
    <xf numFmtId="44" fontId="1" fillId="0" borderId="0" applyFont="0" applyFill="0" applyBorder="0" applyAlignment="0" applyProtection="0"/>
    <xf numFmtId="0" fontId="28" fillId="0" borderId="0"/>
  </cellStyleXfs>
  <cellXfs count="157">
    <xf numFmtId="0" fontId="0" fillId="0" borderId="0" xfId="0"/>
    <xf numFmtId="0" fontId="7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justify" vertical="top" wrapText="1"/>
    </xf>
    <xf numFmtId="0" fontId="16" fillId="0" borderId="0" xfId="0" applyFont="1"/>
    <xf numFmtId="0" fontId="4" fillId="0" borderId="0" xfId="0" applyFont="1" applyAlignment="1">
      <alignment horizontal="center" vertical="top"/>
    </xf>
    <xf numFmtId="0" fontId="16" fillId="0" borderId="0" xfId="0" applyFont="1" applyAlignment="1">
      <alignment horizontal="center"/>
    </xf>
    <xf numFmtId="4" fontId="17" fillId="0" borderId="2" xfId="0" applyNumberFormat="1" applyFont="1" applyBorder="1" applyAlignment="1">
      <alignment horizontal="center" vertical="top"/>
    </xf>
    <xf numFmtId="0" fontId="4" fillId="0" borderId="2" xfId="0" applyFont="1" applyBorder="1" applyAlignment="1">
      <alignment horizontal="justify" vertical="top" wrapText="1"/>
    </xf>
    <xf numFmtId="0" fontId="4" fillId="0" borderId="0" xfId="0" applyFont="1"/>
    <xf numFmtId="0" fontId="4" fillId="0" borderId="0" xfId="0" applyFont="1" applyAlignment="1">
      <alignment horizontal="justify" vertical="top" wrapText="1"/>
    </xf>
    <xf numFmtId="0" fontId="18" fillId="0" borderId="0" xfId="0" applyFont="1" applyAlignment="1">
      <alignment horizontal="justify" vertical="top" wrapText="1"/>
    </xf>
    <xf numFmtId="0" fontId="18" fillId="0" borderId="0" xfId="0" applyFont="1" applyAlignment="1">
      <alignment horizontal="center" vertical="top" wrapText="1"/>
    </xf>
    <xf numFmtId="0" fontId="16" fillId="0" borderId="0" xfId="0" applyFont="1" applyAlignment="1">
      <alignment vertical="top"/>
    </xf>
    <xf numFmtId="0" fontId="17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7" fillId="0" borderId="0" xfId="0" applyFont="1" applyAlignment="1">
      <alignment horizontal="justify" vertical="top"/>
    </xf>
    <xf numFmtId="0" fontId="10" fillId="0" borderId="0" xfId="0" applyFont="1" applyAlignment="1">
      <alignment horizontal="justify" vertical="top"/>
    </xf>
    <xf numFmtId="0" fontId="9" fillId="0" borderId="2" xfId="0" applyFont="1" applyBorder="1" applyAlignment="1">
      <alignment horizontal="justify" vertical="top"/>
    </xf>
    <xf numFmtId="4" fontId="17" fillId="0" borderId="1" xfId="0" applyNumberFormat="1" applyFont="1" applyBorder="1" applyAlignment="1">
      <alignment horizontal="justify" vertical="top"/>
    </xf>
    <xf numFmtId="0" fontId="7" fillId="0" borderId="0" xfId="0" applyFont="1" applyAlignment="1">
      <alignment horizontal="justify" vertical="top" wrapText="1"/>
    </xf>
    <xf numFmtId="0" fontId="18" fillId="0" borderId="0" xfId="0" applyFont="1" applyAlignment="1">
      <alignment wrapText="1"/>
    </xf>
    <xf numFmtId="4" fontId="17" fillId="0" borderId="0" xfId="0" applyNumberFormat="1" applyFont="1" applyAlignment="1">
      <alignment horizontal="justify" vertical="top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justify" wrapText="1"/>
    </xf>
    <xf numFmtId="4" fontId="20" fillId="0" borderId="0" xfId="0" applyNumberFormat="1" applyFont="1" applyAlignment="1">
      <alignment horizontal="justify" vertical="top"/>
    </xf>
    <xf numFmtId="4" fontId="20" fillId="0" borderId="0" xfId="0" applyNumberFormat="1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20" fillId="0" borderId="0" xfId="0" applyFont="1" applyAlignment="1">
      <alignment horizontal="justify" vertical="top"/>
    </xf>
    <xf numFmtId="4" fontId="17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4" fontId="6" fillId="0" borderId="0" xfId="0" applyNumberFormat="1" applyFont="1" applyAlignment="1">
      <alignment horizontal="justify" vertical="top"/>
    </xf>
    <xf numFmtId="4" fontId="6" fillId="0" borderId="0" xfId="0" applyNumberFormat="1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9" fillId="0" borderId="0" xfId="0" applyFont="1" applyAlignment="1">
      <alignment horizontal="center" vertical="top"/>
    </xf>
    <xf numFmtId="166" fontId="21" fillId="0" borderId="0" xfId="6" applyNumberFormat="1" applyFont="1" applyAlignment="1" applyProtection="1">
      <alignment horizontal="center" vertical="top" wrapText="1"/>
    </xf>
    <xf numFmtId="17" fontId="20" fillId="0" borderId="0" xfId="0" quotePrefix="1" applyNumberFormat="1" applyFont="1" applyAlignment="1">
      <alignment horizontal="justify" vertical="top" wrapText="1"/>
    </xf>
    <xf numFmtId="4" fontId="20" fillId="0" borderId="3" xfId="0" applyNumberFormat="1" applyFont="1" applyBorder="1" applyAlignment="1">
      <alignment horizontal="justify" vertical="top"/>
    </xf>
    <xf numFmtId="4" fontId="20" fillId="0" borderId="3" xfId="0" applyNumberFormat="1" applyFont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22" fillId="0" borderId="0" xfId="0" applyFont="1" applyAlignment="1">
      <alignment horizontal="center" vertical="top"/>
    </xf>
    <xf numFmtId="0" fontId="4" fillId="0" borderId="0" xfId="0" applyFont="1" applyAlignment="1">
      <alignment horizontal="justify" vertical="top"/>
    </xf>
    <xf numFmtId="44" fontId="4" fillId="0" borderId="0" xfId="2" applyFont="1" applyFill="1" applyAlignment="1">
      <alignment vertical="top"/>
    </xf>
    <xf numFmtId="0" fontId="4" fillId="0" borderId="0" xfId="0" applyFont="1" applyAlignment="1">
      <alignment horizontal="center"/>
    </xf>
    <xf numFmtId="166" fontId="14" fillId="0" borderId="0" xfId="15" applyNumberFormat="1" applyFont="1" applyAlignment="1">
      <alignment horizontal="center" wrapText="1"/>
    </xf>
    <xf numFmtId="167" fontId="4" fillId="0" borderId="0" xfId="13" applyFont="1"/>
    <xf numFmtId="166" fontId="14" fillId="0" borderId="0" xfId="5" applyNumberFormat="1" applyFont="1" applyAlignment="1">
      <alignment horizontal="center" vertical="top" wrapText="1"/>
    </xf>
    <xf numFmtId="166" fontId="14" fillId="0" borderId="0" xfId="0" applyNumberFormat="1" applyFont="1" applyAlignment="1">
      <alignment horizontal="center" wrapText="1"/>
    </xf>
    <xf numFmtId="0" fontId="23" fillId="0" borderId="0" xfId="0" applyFont="1" applyAlignment="1">
      <alignment horizontal="justify" vertical="top"/>
    </xf>
    <xf numFmtId="0" fontId="4" fillId="0" borderId="0" xfId="0" applyFont="1" applyAlignment="1">
      <alignment horizontal="left"/>
    </xf>
    <xf numFmtId="0" fontId="14" fillId="0" borderId="0" xfId="0" quotePrefix="1" applyFont="1" applyAlignment="1">
      <alignment horizontal="justify" vertical="top" wrapText="1"/>
    </xf>
    <xf numFmtId="0" fontId="4" fillId="0" borderId="0" xfId="0" applyFont="1" applyAlignment="1">
      <alignment horizontal="center" wrapText="1"/>
    </xf>
    <xf numFmtId="44" fontId="4" fillId="0" borderId="0" xfId="0" applyNumberFormat="1" applyFont="1" applyAlignment="1">
      <alignment horizontal="center" vertical="top"/>
    </xf>
    <xf numFmtId="44" fontId="4" fillId="0" borderId="0" xfId="5" applyNumberFormat="1" applyFont="1" applyFill="1" applyAlignment="1" applyProtection="1">
      <alignment horizontal="center" vertical="top"/>
      <protection locked="0"/>
    </xf>
    <xf numFmtId="44" fontId="4" fillId="0" borderId="0" xfId="0" applyNumberFormat="1" applyFont="1" applyAlignment="1">
      <alignment vertical="top"/>
    </xf>
    <xf numFmtId="44" fontId="4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44" fontId="19" fillId="0" borderId="0" xfId="0" applyNumberFormat="1" applyFont="1" applyAlignment="1" applyProtection="1">
      <alignment horizontal="right" vertical="top"/>
      <protection locked="0"/>
    </xf>
    <xf numFmtId="165" fontId="19" fillId="0" borderId="0" xfId="0" applyNumberFormat="1" applyFont="1" applyAlignment="1">
      <alignment horizontal="right" vertical="top"/>
    </xf>
    <xf numFmtId="44" fontId="10" fillId="0" borderId="0" xfId="0" applyNumberFormat="1" applyFont="1" applyAlignment="1">
      <alignment horizontal="right" vertical="top"/>
    </xf>
    <xf numFmtId="165" fontId="10" fillId="0" borderId="0" xfId="0" applyNumberFormat="1" applyFont="1" applyAlignment="1">
      <alignment horizontal="right" vertical="top"/>
    </xf>
    <xf numFmtId="44" fontId="6" fillId="2" borderId="4" xfId="0" applyNumberFormat="1" applyFont="1" applyFill="1" applyBorder="1" applyAlignment="1">
      <alignment horizontal="right" vertical="top"/>
    </xf>
    <xf numFmtId="165" fontId="6" fillId="2" borderId="4" xfId="0" applyNumberFormat="1" applyFont="1" applyFill="1" applyBorder="1" applyAlignment="1">
      <alignment horizontal="right" vertical="top"/>
    </xf>
    <xf numFmtId="44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20" fillId="0" borderId="3" xfId="0" applyNumberFormat="1" applyFont="1" applyBorder="1" applyAlignment="1">
      <alignment horizontal="right" vertical="top"/>
    </xf>
    <xf numFmtId="165" fontId="20" fillId="0" borderId="3" xfId="0" applyNumberFormat="1" applyFont="1" applyBorder="1" applyAlignment="1">
      <alignment horizontal="right" vertical="top"/>
    </xf>
    <xf numFmtId="44" fontId="20" fillId="0" borderId="0" xfId="0" applyNumberFormat="1" applyFont="1" applyAlignment="1">
      <alignment horizontal="right" vertical="top"/>
    </xf>
    <xf numFmtId="165" fontId="20" fillId="0" borderId="0" xfId="0" applyNumberFormat="1" applyFont="1" applyAlignment="1">
      <alignment horizontal="right" vertical="top"/>
    </xf>
    <xf numFmtId="44" fontId="22" fillId="0" borderId="0" xfId="0" applyNumberFormat="1" applyFont="1" applyAlignment="1">
      <alignment horizontal="right" vertical="top"/>
    </xf>
    <xf numFmtId="165" fontId="22" fillId="0" borderId="0" xfId="0" applyNumberFormat="1" applyFont="1" applyAlignment="1">
      <alignment horizontal="right" vertical="top"/>
    </xf>
    <xf numFmtId="44" fontId="17" fillId="0" borderId="0" xfId="0" applyNumberFormat="1" applyFont="1" applyAlignment="1">
      <alignment horizontal="right" vertical="top" wrapText="1"/>
    </xf>
    <xf numFmtId="0" fontId="17" fillId="0" borderId="0" xfId="0" applyFont="1" applyAlignment="1">
      <alignment horizontal="right" vertical="top" wrapText="1"/>
    </xf>
    <xf numFmtId="44" fontId="4" fillId="0" borderId="2" xfId="0" applyNumberFormat="1" applyFont="1" applyBorder="1" applyAlignment="1">
      <alignment horizontal="right" vertical="top"/>
    </xf>
    <xf numFmtId="165" fontId="4" fillId="0" borderId="2" xfId="0" applyNumberFormat="1" applyFont="1" applyBorder="1" applyAlignment="1">
      <alignment horizontal="right" vertical="top"/>
    </xf>
    <xf numFmtId="44" fontId="4" fillId="0" borderId="1" xfId="0" applyNumberFormat="1" applyFont="1" applyBorder="1" applyAlignment="1">
      <alignment horizontal="right" vertical="top"/>
    </xf>
    <xf numFmtId="165" fontId="4" fillId="0" borderId="1" xfId="0" applyNumberFormat="1" applyFont="1" applyBorder="1" applyAlignment="1">
      <alignment horizontal="right" vertical="top"/>
    </xf>
    <xf numFmtId="165" fontId="4" fillId="0" borderId="0" xfId="13" applyNumberFormat="1" applyFont="1" applyAlignment="1">
      <alignment horizontal="right"/>
    </xf>
    <xf numFmtId="44" fontId="17" fillId="0" borderId="2" xfId="0" applyNumberFormat="1" applyFont="1" applyBorder="1" applyAlignment="1">
      <alignment horizontal="right" vertical="top"/>
    </xf>
    <xf numFmtId="165" fontId="17" fillId="0" borderId="2" xfId="0" applyNumberFormat="1" applyFont="1" applyBorder="1" applyAlignment="1">
      <alignment horizontal="right" vertical="top"/>
    </xf>
    <xf numFmtId="4" fontId="18" fillId="0" borderId="0" xfId="0" applyNumberFormat="1" applyFont="1" applyAlignment="1">
      <alignment horizontal="right" vertical="top" wrapText="1"/>
    </xf>
    <xf numFmtId="165" fontId="4" fillId="0" borderId="0" xfId="2" applyNumberFormat="1" applyFont="1" applyFill="1" applyBorder="1" applyAlignment="1">
      <alignment horizontal="right" vertical="top"/>
    </xf>
    <xf numFmtId="44" fontId="17" fillId="0" borderId="0" xfId="0" applyNumberFormat="1" applyFont="1" applyAlignment="1">
      <alignment horizontal="right" vertical="top"/>
    </xf>
    <xf numFmtId="165" fontId="17" fillId="0" borderId="0" xfId="0" applyNumberFormat="1" applyFont="1" applyAlignment="1">
      <alignment horizontal="right" vertical="top"/>
    </xf>
    <xf numFmtId="44" fontId="18" fillId="0" borderId="0" xfId="0" applyNumberFormat="1" applyFont="1" applyAlignment="1">
      <alignment horizontal="right" vertical="top" wrapText="1"/>
    </xf>
    <xf numFmtId="165" fontId="4" fillId="0" borderId="0" xfId="13" applyNumberFormat="1" applyFont="1" applyFill="1"/>
    <xf numFmtId="0" fontId="4" fillId="0" borderId="5" xfId="0" applyFont="1" applyBorder="1" applyAlignment="1">
      <alignment horizontal="justify" vertical="top" wrapText="1"/>
    </xf>
    <xf numFmtId="4" fontId="17" fillId="0" borderId="5" xfId="0" applyNumberFormat="1" applyFont="1" applyBorder="1" applyAlignment="1">
      <alignment horizontal="center" vertical="top"/>
    </xf>
    <xf numFmtId="44" fontId="17" fillId="0" borderId="5" xfId="0" applyNumberFormat="1" applyFont="1" applyBorder="1" applyAlignment="1">
      <alignment horizontal="right" vertical="top"/>
    </xf>
    <xf numFmtId="165" fontId="17" fillId="0" borderId="5" xfId="0" applyNumberFormat="1" applyFont="1" applyBorder="1" applyAlignment="1">
      <alignment horizontal="right" vertical="top"/>
    </xf>
    <xf numFmtId="49" fontId="18" fillId="0" borderId="0" xfId="0" applyNumberFormat="1" applyFont="1" applyAlignment="1">
      <alignment vertical="top"/>
    </xf>
    <xf numFmtId="49" fontId="18" fillId="0" borderId="0" xfId="0" applyNumberFormat="1" applyFont="1" applyAlignment="1">
      <alignment horizontal="center" vertical="top"/>
    </xf>
    <xf numFmtId="0" fontId="4" fillId="0" borderId="0" xfId="0" quotePrefix="1" applyFont="1"/>
    <xf numFmtId="44" fontId="4" fillId="0" borderId="0" xfId="15" applyNumberFormat="1" applyFont="1" applyAlignment="1" applyProtection="1">
      <protection locked="0"/>
    </xf>
    <xf numFmtId="44" fontId="4" fillId="0" borderId="0" xfId="15" applyNumberFormat="1" applyFont="1" applyAlignment="1" applyProtection="1">
      <alignment horizontal="right"/>
      <protection locked="0"/>
    </xf>
    <xf numFmtId="2" fontId="25" fillId="0" borderId="0" xfId="0" applyNumberFormat="1" applyFont="1" applyAlignment="1">
      <alignment horizontal="left" vertical="top"/>
    </xf>
    <xf numFmtId="0" fontId="25" fillId="0" borderId="0" xfId="0" applyFont="1" applyAlignment="1">
      <alignment horizontal="left" vertical="top" wrapText="1"/>
    </xf>
    <xf numFmtId="0" fontId="25" fillId="0" borderId="0" xfId="24" applyFont="1" applyAlignment="1">
      <alignment horizontal="center"/>
    </xf>
    <xf numFmtId="166" fontId="25" fillId="0" borderId="0" xfId="15" applyNumberFormat="1" applyFont="1" applyAlignment="1" applyProtection="1">
      <alignment horizontal="center" wrapText="1"/>
    </xf>
    <xf numFmtId="169" fontId="25" fillId="0" borderId="0" xfId="15" applyNumberFormat="1" applyFont="1" applyAlignment="1" applyProtection="1">
      <alignment horizontal="right"/>
      <protection locked="0"/>
    </xf>
    <xf numFmtId="165" fontId="25" fillId="0" borderId="0" xfId="13" applyNumberFormat="1" applyFont="1" applyProtection="1"/>
    <xf numFmtId="2" fontId="26" fillId="0" borderId="0" xfId="0" quotePrefix="1" applyNumberFormat="1" applyFont="1" applyAlignment="1">
      <alignment horizontal="left" vertical="top"/>
    </xf>
    <xf numFmtId="0" fontId="25" fillId="0" borderId="0" xfId="4" applyFont="1" applyAlignment="1">
      <alignment horizontal="center"/>
    </xf>
    <xf numFmtId="3" fontId="25" fillId="0" borderId="0" xfId="4" applyNumberFormat="1" applyFont="1" applyAlignment="1">
      <alignment horizontal="center"/>
    </xf>
    <xf numFmtId="165" fontId="25" fillId="0" borderId="0" xfId="0" applyNumberFormat="1" applyFont="1" applyAlignment="1" applyProtection="1">
      <alignment horizontal="right"/>
      <protection locked="0"/>
    </xf>
    <xf numFmtId="165" fontId="25" fillId="0" borderId="0" xfId="13" applyNumberFormat="1" applyFont="1"/>
    <xf numFmtId="0" fontId="30" fillId="0" borderId="0" xfId="0" applyFont="1" applyAlignment="1">
      <alignment horizontal="left" vertical="top" wrapText="1"/>
    </xf>
    <xf numFmtId="2" fontId="23" fillId="0" borderId="0" xfId="0" quotePrefix="1" applyNumberFormat="1" applyFont="1" applyAlignment="1">
      <alignment horizontal="left" vertical="top"/>
    </xf>
    <xf numFmtId="2" fontId="19" fillId="0" borderId="0" xfId="0" applyNumberFormat="1" applyFont="1" applyAlignment="1">
      <alignment horizontal="left" vertical="top"/>
    </xf>
    <xf numFmtId="2" fontId="10" fillId="0" borderId="0" xfId="0" applyNumberFormat="1" applyFont="1" applyAlignment="1">
      <alignment horizontal="left" vertical="top"/>
    </xf>
    <xf numFmtId="2" fontId="6" fillId="2" borderId="4" xfId="0" applyNumberFormat="1" applyFont="1" applyFill="1" applyBorder="1" applyAlignment="1">
      <alignment horizontal="left" vertical="top"/>
    </xf>
    <xf numFmtId="2" fontId="6" fillId="0" borderId="0" xfId="0" applyNumberFormat="1" applyFont="1" applyAlignment="1">
      <alignment horizontal="left" vertical="top"/>
    </xf>
    <xf numFmtId="1" fontId="20" fillId="0" borderId="3" xfId="0" applyNumberFormat="1" applyFont="1" applyBorder="1" applyAlignment="1">
      <alignment horizontal="left" vertical="top"/>
    </xf>
    <xf numFmtId="1" fontId="20" fillId="0" borderId="0" xfId="0" applyNumberFormat="1" applyFont="1" applyAlignment="1">
      <alignment horizontal="left" vertical="top"/>
    </xf>
    <xf numFmtId="2" fontId="7" fillId="0" borderId="0" xfId="0" applyNumberFormat="1" applyFont="1" applyAlignment="1">
      <alignment horizontal="left" vertical="top"/>
    </xf>
    <xf numFmtId="2" fontId="8" fillId="0" borderId="0" xfId="0" applyNumberFormat="1" applyFont="1" applyAlignment="1">
      <alignment horizontal="left" vertical="top"/>
    </xf>
    <xf numFmtId="2" fontId="4" fillId="0" borderId="0" xfId="0" applyNumberFormat="1" applyFont="1" applyAlignment="1">
      <alignment horizontal="left" vertical="top"/>
    </xf>
    <xf numFmtId="2" fontId="4" fillId="0" borderId="5" xfId="0" applyNumberFormat="1" applyFont="1" applyBorder="1" applyAlignment="1">
      <alignment horizontal="left" vertical="top"/>
    </xf>
    <xf numFmtId="2" fontId="9" fillId="0" borderId="2" xfId="0" applyNumberFormat="1" applyFont="1" applyBorder="1" applyAlignment="1">
      <alignment horizontal="left" vertical="top"/>
    </xf>
    <xf numFmtId="1" fontId="17" fillId="0" borderId="1" xfId="0" quotePrefix="1" applyNumberFormat="1" applyFont="1" applyBorder="1" applyAlignment="1">
      <alignment horizontal="left" vertical="top"/>
    </xf>
    <xf numFmtId="1" fontId="17" fillId="0" borderId="0" xfId="0" quotePrefix="1" applyNumberFormat="1" applyFont="1" applyAlignment="1">
      <alignment horizontal="left" vertical="top"/>
    </xf>
    <xf numFmtId="2" fontId="17" fillId="0" borderId="0" xfId="0" quotePrefix="1" applyNumberFormat="1" applyFont="1" applyAlignment="1">
      <alignment horizontal="left" vertical="top"/>
    </xf>
    <xf numFmtId="2" fontId="4" fillId="0" borderId="0" xfId="0" quotePrefix="1" applyNumberFormat="1" applyFont="1" applyAlignment="1">
      <alignment horizontal="left" vertical="top"/>
    </xf>
    <xf numFmtId="2" fontId="4" fillId="0" borderId="2" xfId="0" applyNumberFormat="1" applyFon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0" fontId="4" fillId="0" borderId="0" xfId="24" applyAlignment="1">
      <alignment horizontal="center"/>
    </xf>
    <xf numFmtId="166" fontId="4" fillId="0" borderId="0" xfId="15" applyNumberFormat="1" applyFont="1" applyAlignment="1" applyProtection="1">
      <alignment horizontal="center" wrapText="1"/>
    </xf>
    <xf numFmtId="169" fontId="4" fillId="0" borderId="0" xfId="15" applyNumberFormat="1" applyFont="1" applyAlignment="1" applyProtection="1">
      <alignment horizontal="right"/>
      <protection locked="0"/>
    </xf>
    <xf numFmtId="165" fontId="4" fillId="0" borderId="0" xfId="13" applyNumberFormat="1" applyFont="1" applyProtection="1"/>
    <xf numFmtId="0" fontId="4" fillId="0" borderId="0" xfId="4" applyAlignment="1">
      <alignment horizontal="center"/>
    </xf>
    <xf numFmtId="3" fontId="4" fillId="0" borderId="0" xfId="4" applyNumberFormat="1" applyAlignment="1">
      <alignment horizontal="center"/>
    </xf>
    <xf numFmtId="165" fontId="4" fillId="0" borderId="0" xfId="0" applyNumberFormat="1" applyFont="1" applyAlignment="1" applyProtection="1">
      <alignment horizontal="right"/>
      <protection locked="0"/>
    </xf>
    <xf numFmtId="165" fontId="4" fillId="0" borderId="0" xfId="13" applyNumberFormat="1" applyFont="1"/>
    <xf numFmtId="0" fontId="4" fillId="0" borderId="0" xfId="29" applyFont="1" applyAlignment="1">
      <alignment horizontal="justify" vertical="top" wrapText="1"/>
    </xf>
    <xf numFmtId="0" fontId="4" fillId="0" borderId="0" xfId="4" applyAlignment="1">
      <alignment horizontal="justify" vertical="top" wrapText="1"/>
    </xf>
    <xf numFmtId="0" fontId="4" fillId="0" borderId="0" xfId="4" applyAlignment="1">
      <alignment horizontal="center" wrapText="1"/>
    </xf>
    <xf numFmtId="3" fontId="4" fillId="0" borderId="0" xfId="4" applyNumberFormat="1" applyAlignment="1">
      <alignment horizontal="center" wrapText="1"/>
    </xf>
    <xf numFmtId="49" fontId="31" fillId="0" borderId="0" xfId="0" applyNumberFormat="1" applyFont="1" applyAlignment="1">
      <alignment horizontal="justify" vertical="top" wrapText="1"/>
    </xf>
    <xf numFmtId="49" fontId="31" fillId="0" borderId="0" xfId="0" applyNumberFormat="1" applyFont="1" applyAlignment="1">
      <alignment vertical="top"/>
    </xf>
    <xf numFmtId="49" fontId="31" fillId="0" borderId="0" xfId="0" applyNumberFormat="1" applyFont="1" applyAlignment="1">
      <alignment horizontal="center" vertical="top"/>
    </xf>
    <xf numFmtId="44" fontId="31" fillId="0" borderId="0" xfId="0" applyNumberFormat="1" applyFont="1" applyAlignment="1">
      <alignment horizontal="right" vertical="top" wrapText="1"/>
    </xf>
    <xf numFmtId="4" fontId="31" fillId="0" borderId="0" xfId="0" applyNumberFormat="1" applyFont="1" applyAlignment="1">
      <alignment horizontal="right" vertical="top" wrapText="1"/>
    </xf>
    <xf numFmtId="0" fontId="31" fillId="0" borderId="0" xfId="0" applyFont="1" applyAlignment="1">
      <alignment horizontal="center" vertical="top" wrapText="1"/>
    </xf>
    <xf numFmtId="165" fontId="25" fillId="0" borderId="0" xfId="2" applyNumberFormat="1" applyFont="1" applyFill="1" applyBorder="1" applyAlignment="1">
      <alignment horizontal="right" vertical="top"/>
    </xf>
    <xf numFmtId="0" fontId="4" fillId="0" borderId="0" xfId="0" applyFont="1" applyAlignment="1">
      <alignment horizontal="justify" vertical="top" wrapText="1"/>
    </xf>
    <xf numFmtId="0" fontId="20" fillId="0" borderId="0" xfId="0" applyFont="1" applyAlignment="1">
      <alignment horizontal="justify" vertical="top"/>
    </xf>
    <xf numFmtId="0" fontId="0" fillId="0" borderId="0" xfId="0" applyAlignment="1">
      <alignment vertical="top"/>
    </xf>
    <xf numFmtId="0" fontId="19" fillId="0" borderId="0" xfId="0" applyFont="1" applyAlignment="1">
      <alignment vertical="top"/>
    </xf>
    <xf numFmtId="0" fontId="14" fillId="0" borderId="0" xfId="0" applyFont="1" applyAlignment="1">
      <alignment horizontal="justify" vertical="top" wrapText="1"/>
    </xf>
    <xf numFmtId="0" fontId="4" fillId="0" borderId="0" xfId="0" applyFont="1" applyAlignment="1">
      <alignment horizontal="justify" vertical="top"/>
    </xf>
    <xf numFmtId="0" fontId="20" fillId="0" borderId="0" xfId="0" applyFont="1" applyAlignment="1">
      <alignment horizontal="justify" vertical="top" wrapText="1"/>
    </xf>
    <xf numFmtId="0" fontId="19" fillId="0" borderId="0" xfId="0" applyFont="1" applyAlignment="1">
      <alignment vertical="top" wrapText="1"/>
    </xf>
    <xf numFmtId="0" fontId="6" fillId="2" borderId="4" xfId="0" applyFont="1" applyFill="1" applyBorder="1" applyAlignment="1">
      <alignment horizontal="justify" vertical="top"/>
    </xf>
    <xf numFmtId="0" fontId="10" fillId="2" borderId="4" xfId="0" applyFont="1" applyFill="1" applyBorder="1" applyAlignment="1">
      <alignment vertical="top"/>
    </xf>
  </cellXfs>
  <cellStyles count="30">
    <cellStyle name="Excel Built-in Normal" xfId="3" xr:uid="{00000000-0005-0000-0000-000000000000}"/>
    <cellStyle name="Napis" xfId="1" xr:uid="{00000000-0005-0000-0000-000001000000}"/>
    <cellStyle name="Navadno" xfId="0" builtinId="0"/>
    <cellStyle name="Navadno 2" xfId="4" xr:uid="{00000000-0005-0000-0000-000003000000}"/>
    <cellStyle name="Navadno 2 10" xfId="19" xr:uid="{00000000-0005-0000-0000-000004000000}"/>
    <cellStyle name="Navadno 2 2" xfId="8" xr:uid="{00000000-0005-0000-0000-000005000000}"/>
    <cellStyle name="Navadno 2 2 2" xfId="24" xr:uid="{00000000-0005-0000-0000-000006000000}"/>
    <cellStyle name="Navadno 2 3" xfId="18" xr:uid="{00000000-0005-0000-0000-000007000000}"/>
    <cellStyle name="Navadno 2 4" xfId="16" xr:uid="{00000000-0005-0000-0000-000008000000}"/>
    <cellStyle name="Navadno 2 5" xfId="27" xr:uid="{E99B55B8-2D3A-49EC-B562-AC16C73E71A1}"/>
    <cellStyle name="Navadno 3" xfId="10" xr:uid="{00000000-0005-0000-0000-000009000000}"/>
    <cellStyle name="Navadno 4" xfId="7" xr:uid="{00000000-0005-0000-0000-00000A000000}"/>
    <cellStyle name="Navadno 4 2" xfId="22" xr:uid="{00000000-0005-0000-0000-00000B000000}"/>
    <cellStyle name="Navadno 5" xfId="17" xr:uid="{00000000-0005-0000-0000-00000C000000}"/>
    <cellStyle name="Navadno 6" xfId="9" xr:uid="{00000000-0005-0000-0000-00000D000000}"/>
    <cellStyle name="Navadno 6 2" xfId="23" xr:uid="{00000000-0005-0000-0000-00000E000000}"/>
    <cellStyle name="Navadno 7" xfId="26" xr:uid="{AEB3C2C7-F98F-4046-9F65-BD64039F2570}"/>
    <cellStyle name="Navadno_Sestvo" xfId="29" xr:uid="{D2E114D3-8B04-4802-84E4-96445FA19878}"/>
    <cellStyle name="Normal 8" xfId="11" xr:uid="{00000000-0005-0000-0000-00000F000000}"/>
    <cellStyle name="Normal_TUŠMs-popis ogrevanje+plin-PZI" xfId="25" xr:uid="{00000000-0005-0000-0000-000010000000}"/>
    <cellStyle name="Valuta 2" xfId="2" xr:uid="{00000000-0005-0000-0000-000012000000}"/>
    <cellStyle name="Valuta 2 2" xfId="13" xr:uid="{00000000-0005-0000-0000-000013000000}"/>
    <cellStyle name="Valuta 2 3" xfId="20" xr:uid="{00000000-0005-0000-0000-000014000000}"/>
    <cellStyle name="Valuta 2 4" xfId="28" xr:uid="{6B8F1253-D879-4789-9621-D986B9EF8D6F}"/>
    <cellStyle name="Valuta 3" xfId="12" xr:uid="{00000000-0005-0000-0000-000015000000}"/>
    <cellStyle name="Valuta 4" xfId="21" xr:uid="{00000000-0005-0000-0000-000016000000}"/>
    <cellStyle name="Vejica" xfId="6" builtinId="3"/>
    <cellStyle name="Vejica 2" xfId="5" xr:uid="{00000000-0005-0000-0000-000018000000}"/>
    <cellStyle name="Vejica 2 2" xfId="15" xr:uid="{00000000-0005-0000-0000-000019000000}"/>
    <cellStyle name="Vejica 3" xfId="14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I130"/>
  <sheetViews>
    <sheetView tabSelected="1" zoomScaleNormal="100" zoomScaleSheetLayoutView="100" workbookViewId="0">
      <selection activeCell="A2" sqref="A2"/>
    </sheetView>
  </sheetViews>
  <sheetFormatPr defaultColWidth="8.85546875" defaultRowHeight="14.25"/>
  <cols>
    <col min="1" max="1" width="5.7109375" style="117" customWidth="1"/>
    <col min="2" max="2" width="50.7109375" style="19" customWidth="1"/>
    <col min="3" max="3" width="4.7109375" style="6" customWidth="1"/>
    <col min="4" max="4" width="7.28515625" style="6" customWidth="1"/>
    <col min="5" max="5" width="12.5703125" style="58" customWidth="1"/>
    <col min="6" max="6" width="16.5703125" style="59" customWidth="1"/>
    <col min="7" max="7" width="8.85546875" style="2"/>
    <col min="8" max="8" width="12" style="2" customWidth="1"/>
    <col min="9" max="9" width="8.85546875" style="3"/>
    <col min="10" max="11" width="9.28515625" style="1" customWidth="1"/>
    <col min="12" max="12" width="10.42578125" style="1" customWidth="1"/>
    <col min="13" max="13" width="9.28515625" style="1" customWidth="1"/>
    <col min="14" max="16384" width="8.85546875" style="1"/>
  </cols>
  <sheetData>
    <row r="1" spans="1:6" ht="15.75">
      <c r="A1" s="110" t="s">
        <v>34</v>
      </c>
      <c r="B1" s="51" t="s">
        <v>23</v>
      </c>
    </row>
    <row r="3" spans="1:6" ht="16.5">
      <c r="A3" s="111"/>
      <c r="B3" s="148" t="s">
        <v>27</v>
      </c>
      <c r="C3" s="150"/>
      <c r="D3" s="150"/>
      <c r="E3" s="150"/>
      <c r="F3" s="149"/>
    </row>
    <row r="4" spans="1:6" ht="16.5">
      <c r="A4" s="111"/>
      <c r="B4" s="153" t="s">
        <v>28</v>
      </c>
      <c r="C4" s="154"/>
      <c r="D4" s="154"/>
      <c r="E4" s="154"/>
      <c r="F4" s="154"/>
    </row>
    <row r="5" spans="1:6" ht="16.5">
      <c r="A5" s="111"/>
      <c r="B5" s="148" t="s">
        <v>22</v>
      </c>
      <c r="C5" s="150"/>
      <c r="D5" s="150"/>
      <c r="E5" s="150"/>
      <c r="F5" s="150"/>
    </row>
    <row r="6" spans="1:6" ht="16.5">
      <c r="A6" s="111"/>
      <c r="B6" s="148" t="s">
        <v>36</v>
      </c>
      <c r="C6" s="149"/>
      <c r="D6" s="149"/>
      <c r="E6" s="149"/>
      <c r="F6" s="149"/>
    </row>
    <row r="7" spans="1:6" ht="16.5">
      <c r="A7" s="111"/>
      <c r="B7" s="39" t="s">
        <v>35</v>
      </c>
      <c r="C7" s="37"/>
      <c r="D7" s="38"/>
      <c r="E7" s="60"/>
      <c r="F7" s="61"/>
    </row>
    <row r="8" spans="1:6" ht="17.25">
      <c r="A8" s="112"/>
      <c r="B8" s="20"/>
      <c r="C8" s="33"/>
      <c r="D8" s="33"/>
      <c r="E8" s="62"/>
      <c r="F8" s="63"/>
    </row>
    <row r="9" spans="1:6" ht="18" thickBot="1">
      <c r="A9" s="113"/>
      <c r="B9" s="155" t="s">
        <v>21</v>
      </c>
      <c r="C9" s="156"/>
      <c r="D9" s="156"/>
      <c r="E9" s="64"/>
      <c r="F9" s="65">
        <f>SUM(F11:F12)</f>
        <v>0</v>
      </c>
    </row>
    <row r="10" spans="1:6" ht="18" thickTop="1">
      <c r="A10" s="114"/>
      <c r="B10" s="34"/>
      <c r="C10" s="35"/>
      <c r="D10" s="36"/>
      <c r="E10" s="66"/>
      <c r="F10" s="67"/>
    </row>
    <row r="11" spans="1:6" ht="18" customHeight="1">
      <c r="A11" s="115">
        <v>1</v>
      </c>
      <c r="B11" s="40" t="s">
        <v>37</v>
      </c>
      <c r="C11" s="41"/>
      <c r="D11" s="42"/>
      <c r="E11" s="68"/>
      <c r="F11" s="69">
        <f>F122</f>
        <v>0</v>
      </c>
    </row>
    <row r="12" spans="1:6" ht="18" customHeight="1">
      <c r="A12" s="116"/>
      <c r="B12" s="28"/>
      <c r="C12" s="29"/>
      <c r="D12" s="30"/>
      <c r="E12" s="70"/>
      <c r="F12" s="71"/>
    </row>
    <row r="13" spans="1:6" ht="18" customHeight="1">
      <c r="A13" s="116"/>
      <c r="B13" s="28"/>
      <c r="C13" s="29"/>
      <c r="D13" s="30"/>
      <c r="E13" s="70"/>
      <c r="F13" s="71"/>
    </row>
    <row r="14" spans="1:6" ht="18" customHeight="1">
      <c r="A14" s="111"/>
      <c r="B14" s="31" t="s">
        <v>20</v>
      </c>
      <c r="C14" s="43"/>
      <c r="D14" s="43"/>
      <c r="E14" s="72"/>
      <c r="F14" s="73"/>
    </row>
    <row r="15" spans="1:6" ht="18" customHeight="1"/>
    <row r="16" spans="1:6" ht="18" customHeight="1">
      <c r="A16" s="118" t="s">
        <v>8</v>
      </c>
    </row>
    <row r="17" spans="1:9" ht="30.75" customHeight="1">
      <c r="A17" s="119" t="s">
        <v>7</v>
      </c>
      <c r="B17" s="147" t="s">
        <v>6</v>
      </c>
      <c r="C17" s="147"/>
      <c r="D17" s="147"/>
      <c r="E17" s="147"/>
      <c r="F17" s="147"/>
    </row>
    <row r="18" spans="1:9" ht="32.25" customHeight="1">
      <c r="A18" s="119" t="s">
        <v>12</v>
      </c>
      <c r="B18" s="147" t="s">
        <v>14</v>
      </c>
      <c r="C18" s="152"/>
      <c r="D18" s="152"/>
      <c r="E18" s="152"/>
      <c r="F18" s="152"/>
    </row>
    <row r="19" spans="1:9" ht="21.75" customHeight="1">
      <c r="A19" s="119" t="s">
        <v>13</v>
      </c>
      <c r="B19" s="151" t="s">
        <v>11</v>
      </c>
      <c r="C19" s="151"/>
      <c r="D19" s="151"/>
      <c r="E19" s="151"/>
      <c r="F19" s="151"/>
    </row>
    <row r="20" spans="1:9" ht="32.25" customHeight="1">
      <c r="A20" s="119" t="s">
        <v>15</v>
      </c>
      <c r="B20" s="147" t="s">
        <v>16</v>
      </c>
      <c r="C20" s="147"/>
      <c r="D20" s="147"/>
      <c r="E20" s="147"/>
      <c r="F20" s="147"/>
    </row>
    <row r="21" spans="1:9" ht="21" customHeight="1">
      <c r="A21" s="119" t="s">
        <v>18</v>
      </c>
      <c r="B21" s="147" t="s">
        <v>19</v>
      </c>
      <c r="C21" s="147"/>
      <c r="D21" s="147"/>
      <c r="E21" s="147"/>
      <c r="F21" s="147"/>
    </row>
    <row r="22" spans="1:9" ht="14.25" customHeight="1">
      <c r="A22" s="119" t="s">
        <v>29</v>
      </c>
      <c r="B22" s="147" t="s">
        <v>30</v>
      </c>
      <c r="C22" s="147"/>
      <c r="D22" s="147"/>
      <c r="E22" s="147"/>
      <c r="F22" s="147"/>
    </row>
    <row r="23" spans="1:9">
      <c r="B23" s="23"/>
      <c r="C23" s="15"/>
      <c r="D23" s="15"/>
      <c r="E23" s="74"/>
      <c r="F23" s="75"/>
    </row>
    <row r="24" spans="1:9">
      <c r="B24" s="23"/>
      <c r="C24" s="15"/>
      <c r="D24" s="15"/>
      <c r="E24" s="74"/>
      <c r="F24" s="75"/>
    </row>
    <row r="25" spans="1:9">
      <c r="B25" s="23"/>
      <c r="C25" s="15"/>
      <c r="D25" s="15"/>
      <c r="E25" s="74"/>
      <c r="F25" s="75"/>
    </row>
    <row r="26" spans="1:9">
      <c r="A26" s="120"/>
      <c r="B26" s="89"/>
      <c r="C26" s="90"/>
      <c r="D26" s="90"/>
      <c r="E26" s="91"/>
      <c r="F26" s="92"/>
    </row>
    <row r="27" spans="1:9">
      <c r="A27" s="121" t="s">
        <v>4</v>
      </c>
      <c r="B27" s="21" t="s">
        <v>0</v>
      </c>
      <c r="C27" s="17" t="s">
        <v>1</v>
      </c>
      <c r="D27" s="17" t="s">
        <v>2</v>
      </c>
      <c r="E27" s="76" t="s">
        <v>5</v>
      </c>
      <c r="F27" s="77" t="s">
        <v>3</v>
      </c>
    </row>
    <row r="28" spans="1:9" ht="17.25">
      <c r="A28" s="114"/>
      <c r="B28" s="23"/>
      <c r="C28" s="16"/>
      <c r="D28" s="16"/>
    </row>
    <row r="29" spans="1:9" ht="15" thickBot="1">
      <c r="A29" s="122">
        <f>A11</f>
        <v>1</v>
      </c>
      <c r="B29" s="22" t="str">
        <f>B11</f>
        <v>OGREVANJE - TOPLOTNE ČRPALKE</v>
      </c>
      <c r="C29" s="18"/>
      <c r="D29" s="18"/>
      <c r="E29" s="78"/>
      <c r="F29" s="79"/>
    </row>
    <row r="30" spans="1:9">
      <c r="A30" s="123"/>
      <c r="B30" s="25"/>
      <c r="G30" s="5"/>
      <c r="H30" s="5"/>
    </row>
    <row r="31" spans="1:9" s="10" customFormat="1" ht="42.75" customHeight="1">
      <c r="A31" s="98">
        <f>MAX(A29:A30)+0.01</f>
        <v>1.01</v>
      </c>
      <c r="B31" s="140" t="s">
        <v>38</v>
      </c>
      <c r="C31" s="141"/>
      <c r="D31" s="142"/>
      <c r="E31" s="143"/>
      <c r="F31" s="144"/>
      <c r="G31" s="14"/>
      <c r="H31" s="5"/>
      <c r="I31" s="7"/>
    </row>
    <row r="32" spans="1:9" s="10" customFormat="1" ht="38.25">
      <c r="A32" s="98"/>
      <c r="B32" s="140" t="s">
        <v>39</v>
      </c>
      <c r="C32" s="141"/>
      <c r="D32" s="142"/>
      <c r="E32" s="143"/>
      <c r="F32" s="144"/>
      <c r="G32" s="14"/>
      <c r="H32" s="5"/>
      <c r="I32" s="7"/>
    </row>
    <row r="33" spans="1:9" s="10" customFormat="1" ht="38.25">
      <c r="A33" s="98"/>
      <c r="B33" s="140" t="s">
        <v>40</v>
      </c>
      <c r="C33" s="141"/>
      <c r="D33" s="142"/>
      <c r="E33" s="143"/>
      <c r="F33" s="144"/>
      <c r="G33" s="14"/>
      <c r="H33" s="5"/>
      <c r="I33" s="7"/>
    </row>
    <row r="34" spans="1:9" s="10" customFormat="1" ht="12.75">
      <c r="A34" s="98"/>
      <c r="B34" s="141" t="s">
        <v>41</v>
      </c>
      <c r="C34" s="141"/>
      <c r="D34" s="142"/>
      <c r="E34" s="143"/>
      <c r="F34" s="144"/>
      <c r="G34" s="14"/>
      <c r="H34" s="5"/>
      <c r="I34" s="7"/>
    </row>
    <row r="35" spans="1:9" s="10" customFormat="1" ht="12.75">
      <c r="A35" s="98"/>
      <c r="B35" s="141" t="s">
        <v>42</v>
      </c>
      <c r="C35" s="141"/>
      <c r="D35" s="142"/>
      <c r="E35" s="143"/>
      <c r="F35" s="144"/>
      <c r="G35" s="14"/>
      <c r="H35" s="5"/>
      <c r="I35" s="7"/>
    </row>
    <row r="36" spans="1:9" s="10" customFormat="1" ht="12.75">
      <c r="A36" s="98"/>
      <c r="B36" s="141" t="s">
        <v>43</v>
      </c>
      <c r="C36" s="141"/>
      <c r="D36" s="142"/>
      <c r="E36" s="143"/>
      <c r="F36" s="144"/>
      <c r="G36" s="14"/>
      <c r="H36" s="5"/>
      <c r="I36" s="7"/>
    </row>
    <row r="37" spans="1:9" s="10" customFormat="1" ht="12.75">
      <c r="A37" s="98"/>
      <c r="B37" s="141" t="s">
        <v>44</v>
      </c>
      <c r="C37" s="141"/>
      <c r="D37" s="142"/>
      <c r="E37" s="143"/>
      <c r="F37" s="144"/>
      <c r="G37" s="14"/>
      <c r="H37" s="5"/>
      <c r="I37" s="7"/>
    </row>
    <row r="38" spans="1:9" s="10" customFormat="1" ht="12.75">
      <c r="A38" s="98"/>
      <c r="B38" s="141" t="s">
        <v>45</v>
      </c>
      <c r="C38" s="141"/>
      <c r="D38" s="142"/>
      <c r="E38" s="143"/>
      <c r="F38" s="144"/>
      <c r="G38" s="14"/>
      <c r="H38" s="5"/>
      <c r="I38" s="7"/>
    </row>
    <row r="39" spans="1:9" s="10" customFormat="1" ht="12.75">
      <c r="A39" s="98"/>
      <c r="B39" s="141" t="s">
        <v>46</v>
      </c>
      <c r="C39" s="141"/>
      <c r="D39" s="142"/>
      <c r="E39" s="143"/>
      <c r="F39" s="144"/>
      <c r="G39" s="14"/>
      <c r="H39" s="5"/>
      <c r="I39" s="7"/>
    </row>
    <row r="40" spans="1:9" s="10" customFormat="1" ht="12.75">
      <c r="A40" s="98"/>
      <c r="B40" s="141" t="s">
        <v>47</v>
      </c>
      <c r="C40" s="141"/>
      <c r="D40" s="142"/>
      <c r="E40" s="143"/>
      <c r="F40" s="144"/>
      <c r="G40" s="14"/>
      <c r="H40" s="5"/>
      <c r="I40" s="7"/>
    </row>
    <row r="41" spans="1:9" s="10" customFormat="1" ht="12.75">
      <c r="A41" s="98"/>
      <c r="B41" s="141" t="s">
        <v>48</v>
      </c>
      <c r="C41" s="141"/>
      <c r="D41" s="142"/>
      <c r="E41" s="143"/>
      <c r="F41" s="144"/>
      <c r="G41" s="14"/>
      <c r="H41" s="5"/>
      <c r="I41" s="7"/>
    </row>
    <row r="42" spans="1:9" s="10" customFormat="1" ht="12.75">
      <c r="A42" s="98"/>
      <c r="B42" s="141" t="s">
        <v>49</v>
      </c>
      <c r="C42" s="141"/>
      <c r="D42" s="142"/>
      <c r="E42" s="143"/>
      <c r="F42" s="144"/>
      <c r="G42" s="14"/>
      <c r="H42" s="5"/>
      <c r="I42" s="7"/>
    </row>
    <row r="43" spans="1:9" s="10" customFormat="1" ht="12.75">
      <c r="A43" s="98"/>
      <c r="B43" s="141" t="s">
        <v>50</v>
      </c>
      <c r="C43" s="141"/>
      <c r="D43" s="142"/>
      <c r="E43" s="143"/>
      <c r="F43" s="144"/>
      <c r="G43" s="14"/>
      <c r="H43" s="5"/>
      <c r="I43" s="7"/>
    </row>
    <row r="44" spans="1:9" s="10" customFormat="1" ht="12.75">
      <c r="A44" s="98"/>
      <c r="B44" s="141" t="s">
        <v>51</v>
      </c>
      <c r="C44" s="141"/>
      <c r="D44" s="142"/>
      <c r="E44" s="143"/>
      <c r="F44" s="144"/>
      <c r="G44" s="14"/>
      <c r="H44" s="5"/>
      <c r="I44" s="7"/>
    </row>
    <row r="45" spans="1:9" s="10" customFormat="1" ht="12.75">
      <c r="A45" s="98"/>
      <c r="B45" s="141" t="s">
        <v>52</v>
      </c>
      <c r="C45" s="141"/>
      <c r="D45" s="142"/>
      <c r="E45" s="143"/>
      <c r="F45" s="144"/>
      <c r="G45" s="14"/>
      <c r="H45" s="5"/>
      <c r="I45" s="7"/>
    </row>
    <row r="46" spans="1:9" s="10" customFormat="1" ht="12.75">
      <c r="A46" s="98"/>
      <c r="B46" s="141" t="s">
        <v>53</v>
      </c>
      <c r="C46" s="141"/>
      <c r="D46" s="142"/>
      <c r="E46" s="143"/>
      <c r="F46" s="144"/>
      <c r="G46" s="14"/>
      <c r="H46" s="5"/>
      <c r="I46" s="7"/>
    </row>
    <row r="47" spans="1:9" s="10" customFormat="1" ht="12.75">
      <c r="A47" s="98"/>
      <c r="B47" s="141" t="s">
        <v>54</v>
      </c>
      <c r="C47" s="141"/>
      <c r="D47" s="142"/>
      <c r="E47" s="143"/>
      <c r="F47" s="144"/>
      <c r="G47" s="14"/>
      <c r="H47" s="5"/>
      <c r="I47" s="7"/>
    </row>
    <row r="48" spans="1:9" s="10" customFormat="1" ht="12.75">
      <c r="A48" s="98"/>
      <c r="B48" s="141" t="s">
        <v>55</v>
      </c>
      <c r="C48" s="141"/>
      <c r="D48" s="142"/>
      <c r="E48" s="143"/>
      <c r="F48" s="144"/>
      <c r="G48" s="14"/>
      <c r="H48" s="5"/>
      <c r="I48" s="7"/>
    </row>
    <row r="49" spans="1:9" s="10" customFormat="1" ht="12.75">
      <c r="A49" s="98"/>
      <c r="B49" s="141" t="s">
        <v>56</v>
      </c>
      <c r="C49" s="141"/>
      <c r="D49" s="142"/>
      <c r="E49" s="143"/>
      <c r="F49" s="144"/>
      <c r="G49" s="14"/>
      <c r="H49" s="5"/>
      <c r="I49" s="7"/>
    </row>
    <row r="50" spans="1:9" s="10" customFormat="1" ht="12.75">
      <c r="A50" s="98"/>
      <c r="B50" s="141" t="s">
        <v>57</v>
      </c>
      <c r="C50" s="141"/>
      <c r="D50" s="142"/>
      <c r="E50" s="143"/>
      <c r="F50" s="144"/>
      <c r="G50" s="14"/>
      <c r="H50" s="5"/>
      <c r="I50" s="7"/>
    </row>
    <row r="51" spans="1:9" s="10" customFormat="1" ht="12.75">
      <c r="A51" s="98"/>
      <c r="B51" s="141" t="s">
        <v>58</v>
      </c>
      <c r="C51" s="141"/>
      <c r="D51" s="142"/>
      <c r="E51" s="143"/>
      <c r="F51" s="144"/>
      <c r="G51" s="14"/>
      <c r="H51" s="5"/>
      <c r="I51" s="7"/>
    </row>
    <row r="52" spans="1:9" s="10" customFormat="1" ht="12.75">
      <c r="A52" s="98"/>
      <c r="B52" s="141" t="s">
        <v>59</v>
      </c>
      <c r="C52" s="141"/>
      <c r="D52" s="142"/>
      <c r="E52" s="143"/>
      <c r="F52" s="144"/>
      <c r="G52" s="14"/>
      <c r="H52" s="5"/>
      <c r="I52" s="7"/>
    </row>
    <row r="53" spans="1:9" s="10" customFormat="1" ht="12.75">
      <c r="A53" s="98"/>
      <c r="B53" s="141" t="s">
        <v>60</v>
      </c>
      <c r="C53" s="141"/>
      <c r="D53" s="142"/>
      <c r="E53" s="143"/>
      <c r="F53" s="144"/>
      <c r="G53" s="14"/>
      <c r="H53" s="5"/>
      <c r="I53" s="7"/>
    </row>
    <row r="54" spans="1:9" s="10" customFormat="1" ht="12.75">
      <c r="A54" s="98"/>
      <c r="B54" s="141" t="s">
        <v>61</v>
      </c>
      <c r="C54" s="141"/>
      <c r="D54" s="142"/>
      <c r="E54" s="143"/>
      <c r="F54" s="144"/>
      <c r="G54" s="14"/>
      <c r="H54" s="5"/>
      <c r="I54" s="7"/>
    </row>
    <row r="55" spans="1:9" s="10" customFormat="1" ht="12.75">
      <c r="A55" s="98"/>
      <c r="B55" s="141" t="s">
        <v>62</v>
      </c>
      <c r="C55" s="141"/>
      <c r="D55" s="142"/>
      <c r="E55" s="143"/>
      <c r="F55" s="144"/>
      <c r="G55" s="14"/>
      <c r="H55" s="5"/>
      <c r="I55" s="7"/>
    </row>
    <row r="56" spans="1:9" s="10" customFormat="1" ht="12.75">
      <c r="A56" s="98"/>
      <c r="B56" s="141" t="s">
        <v>63</v>
      </c>
      <c r="C56" s="141"/>
      <c r="D56" s="142"/>
      <c r="E56" s="143"/>
      <c r="F56" s="144"/>
      <c r="G56" s="14"/>
      <c r="H56" s="5"/>
      <c r="I56" s="7"/>
    </row>
    <row r="57" spans="1:9" s="10" customFormat="1" ht="12.75">
      <c r="A57" s="98"/>
      <c r="B57" s="141" t="s">
        <v>64</v>
      </c>
      <c r="C57" s="141"/>
      <c r="D57" s="142"/>
      <c r="E57" s="143"/>
      <c r="F57" s="144"/>
      <c r="G57" s="14"/>
      <c r="H57" s="5"/>
      <c r="I57" s="7"/>
    </row>
    <row r="58" spans="1:9" s="10" customFormat="1" ht="25.5">
      <c r="A58" s="98"/>
      <c r="B58" s="140" t="s">
        <v>65</v>
      </c>
      <c r="C58" s="141"/>
      <c r="D58" s="142"/>
      <c r="E58" s="143"/>
      <c r="F58" s="144"/>
      <c r="G58" s="14"/>
      <c r="H58" s="5"/>
      <c r="I58" s="7"/>
    </row>
    <row r="59" spans="1:9" s="10" customFormat="1" ht="12.75">
      <c r="A59" s="98"/>
      <c r="B59" s="141"/>
      <c r="C59" s="145" t="s">
        <v>10</v>
      </c>
      <c r="D59" s="145">
        <v>2</v>
      </c>
      <c r="E59" s="143"/>
      <c r="F59" s="146">
        <f>E59*D59</f>
        <v>0</v>
      </c>
      <c r="G59" s="14"/>
      <c r="H59" s="5"/>
      <c r="I59" s="7"/>
    </row>
    <row r="60" spans="1:9" s="10" customFormat="1" ht="12.75">
      <c r="A60" s="98"/>
      <c r="B60" s="141"/>
      <c r="C60" s="141"/>
      <c r="D60" s="142"/>
      <c r="E60" s="143"/>
      <c r="F60" s="144"/>
      <c r="G60" s="14"/>
      <c r="H60" s="5"/>
      <c r="I60" s="7"/>
    </row>
    <row r="61" spans="1:9" s="10" customFormat="1" ht="12.75">
      <c r="A61" s="98">
        <f>MAX(A31:A60)+0.01</f>
        <v>1.02</v>
      </c>
      <c r="B61" s="99" t="s">
        <v>87</v>
      </c>
      <c r="C61" s="141"/>
      <c r="D61" s="142"/>
      <c r="E61" s="143"/>
      <c r="F61" s="144"/>
      <c r="G61" s="14"/>
      <c r="H61" s="5"/>
      <c r="I61" s="7"/>
    </row>
    <row r="62" spans="1:9" s="10" customFormat="1" ht="12.75">
      <c r="A62" s="98"/>
      <c r="B62" s="141"/>
      <c r="C62" s="145" t="s">
        <v>10</v>
      </c>
      <c r="D62" s="145">
        <v>2</v>
      </c>
      <c r="E62" s="143"/>
      <c r="F62" s="146">
        <f>E62*D62</f>
        <v>0</v>
      </c>
      <c r="G62" s="14"/>
      <c r="H62" s="5"/>
      <c r="I62" s="7"/>
    </row>
    <row r="63" spans="1:9" s="10" customFormat="1" ht="12.75">
      <c r="A63" s="98"/>
      <c r="B63" s="141"/>
      <c r="C63" s="141"/>
      <c r="D63" s="142"/>
      <c r="E63" s="143"/>
      <c r="F63" s="144"/>
      <c r="G63" s="14"/>
      <c r="H63" s="5"/>
      <c r="I63" s="7"/>
    </row>
    <row r="64" spans="1:9" s="10" customFormat="1" ht="25.5">
      <c r="A64" s="119">
        <f>MAX(A34:A63)+0.01</f>
        <v>1.03</v>
      </c>
      <c r="B64" s="99" t="s">
        <v>82</v>
      </c>
      <c r="C64" s="100"/>
      <c r="D64" s="101"/>
      <c r="E64" s="102"/>
      <c r="F64" s="103"/>
      <c r="G64" s="14"/>
      <c r="H64" s="5"/>
      <c r="I64" s="7"/>
    </row>
    <row r="65" spans="1:9" s="10" customFormat="1" ht="12.75">
      <c r="A65" s="104"/>
      <c r="B65" s="109" t="s">
        <v>83</v>
      </c>
      <c r="C65" s="105" t="s">
        <v>9</v>
      </c>
      <c r="D65" s="106">
        <v>40</v>
      </c>
      <c r="E65" s="107"/>
      <c r="F65" s="108">
        <f>SUM(D65*E65)</f>
        <v>0</v>
      </c>
      <c r="G65" s="14"/>
      <c r="H65" s="5"/>
      <c r="I65" s="7"/>
    </row>
    <row r="66" spans="1:9" s="10" customFormat="1" ht="12.75">
      <c r="A66" s="119"/>
      <c r="B66" s="109" t="s">
        <v>84</v>
      </c>
      <c r="C66" s="105" t="s">
        <v>9</v>
      </c>
      <c r="D66" s="106">
        <v>40</v>
      </c>
      <c r="E66" s="107"/>
      <c r="F66" s="108">
        <f>SUM(D66*E66)</f>
        <v>0</v>
      </c>
      <c r="G66" s="14"/>
      <c r="H66" s="5"/>
      <c r="I66" s="7"/>
    </row>
    <row r="67" spans="1:9" s="10" customFormat="1" ht="12.75">
      <c r="A67" s="119"/>
      <c r="B67" s="93"/>
      <c r="C67" s="93"/>
      <c r="D67" s="94"/>
      <c r="E67" s="87"/>
      <c r="F67" s="83"/>
      <c r="G67" s="14"/>
      <c r="H67" s="5"/>
      <c r="I67" s="7"/>
    </row>
    <row r="68" spans="1:9" s="10" customFormat="1" ht="12.75">
      <c r="A68" s="119">
        <f>MAX(A35:A66)+0.01</f>
        <v>1.04</v>
      </c>
      <c r="B68" s="127" t="s">
        <v>85</v>
      </c>
      <c r="C68" s="128"/>
      <c r="D68" s="129"/>
      <c r="E68" s="130"/>
      <c r="F68" s="131"/>
      <c r="G68" s="14"/>
      <c r="H68" s="5"/>
      <c r="I68" s="7"/>
    </row>
    <row r="69" spans="1:9" s="10" customFormat="1" ht="12.75">
      <c r="A69" s="124"/>
      <c r="B69" s="127" t="s">
        <v>86</v>
      </c>
      <c r="C69" s="132" t="s">
        <v>9</v>
      </c>
      <c r="D69" s="133">
        <v>40</v>
      </c>
      <c r="E69" s="134"/>
      <c r="F69" s="135">
        <f>SUM(D69*E69)</f>
        <v>0</v>
      </c>
      <c r="G69" s="14"/>
      <c r="H69" s="5"/>
      <c r="I69" s="7"/>
    </row>
    <row r="70" spans="1:9" s="10" customFormat="1" ht="12.75">
      <c r="A70" s="119"/>
      <c r="B70" s="93"/>
      <c r="C70" s="93"/>
      <c r="D70" s="94"/>
      <c r="E70" s="87"/>
      <c r="F70" s="83"/>
      <c r="G70" s="14"/>
      <c r="H70" s="5"/>
      <c r="I70" s="7"/>
    </row>
    <row r="71" spans="1:9" s="10" customFormat="1" ht="51">
      <c r="A71" s="119">
        <f>MAX(A38:A69)+0.01</f>
        <v>1.05</v>
      </c>
      <c r="B71" s="127" t="s">
        <v>93</v>
      </c>
      <c r="C71" s="128"/>
      <c r="D71" s="129"/>
      <c r="E71" s="130"/>
      <c r="F71" s="131"/>
      <c r="G71" s="14"/>
      <c r="H71" s="5"/>
      <c r="I71" s="7"/>
    </row>
    <row r="72" spans="1:9" s="10" customFormat="1" ht="12.75">
      <c r="A72" s="124"/>
      <c r="B72" s="127"/>
      <c r="C72" s="46" t="s">
        <v>10</v>
      </c>
      <c r="D72" s="50">
        <v>4</v>
      </c>
      <c r="E72" s="58"/>
      <c r="F72" s="80">
        <f>SUM(D72*E72)</f>
        <v>0</v>
      </c>
      <c r="G72" s="14"/>
      <c r="H72" s="5"/>
      <c r="I72" s="7"/>
    </row>
    <row r="73" spans="1:9" s="10" customFormat="1" ht="12.75">
      <c r="A73" s="119"/>
      <c r="B73" s="93"/>
      <c r="C73" s="93"/>
      <c r="D73" s="94"/>
      <c r="E73" s="87"/>
      <c r="F73" s="83"/>
      <c r="G73" s="14"/>
      <c r="H73" s="5"/>
      <c r="I73" s="7"/>
    </row>
    <row r="74" spans="1:9" s="10" customFormat="1" ht="12.75">
      <c r="A74" s="119">
        <f>MAX(A49:A73)+0.01</f>
        <v>1.06</v>
      </c>
      <c r="B74" s="136" t="s">
        <v>74</v>
      </c>
      <c r="C74" s="6"/>
      <c r="D74" s="6"/>
      <c r="E74" s="57"/>
      <c r="F74" s="58"/>
      <c r="G74" s="14"/>
      <c r="H74" s="5"/>
      <c r="I74" s="7"/>
    </row>
    <row r="75" spans="1:9" s="10" customFormat="1" ht="12.75">
      <c r="A75" s="119"/>
      <c r="B75" s="95" t="s">
        <v>73</v>
      </c>
      <c r="C75" s="46"/>
      <c r="D75" s="46"/>
      <c r="E75" s="58"/>
      <c r="F75" s="59"/>
      <c r="G75" s="14"/>
      <c r="H75" s="5"/>
      <c r="I75" s="7"/>
    </row>
    <row r="76" spans="1:9" s="10" customFormat="1" ht="12.75">
      <c r="A76" s="119"/>
      <c r="B76" s="10" t="s">
        <v>66</v>
      </c>
      <c r="C76" s="46"/>
      <c r="D76" s="46"/>
      <c r="E76" s="58"/>
      <c r="F76" s="59"/>
      <c r="G76" s="14"/>
      <c r="H76" s="5"/>
      <c r="I76" s="7"/>
    </row>
    <row r="77" spans="1:9" s="10" customFormat="1" ht="12.75">
      <c r="A77" s="119"/>
      <c r="B77" s="10" t="s">
        <v>67</v>
      </c>
      <c r="C77" s="46"/>
      <c r="D77" s="46"/>
      <c r="E77" s="58"/>
      <c r="F77" s="59"/>
      <c r="G77" s="14"/>
      <c r="H77" s="5"/>
      <c r="I77" s="7"/>
    </row>
    <row r="78" spans="1:9" s="10" customFormat="1" ht="12.75">
      <c r="A78" s="119"/>
      <c r="B78" s="10" t="s">
        <v>68</v>
      </c>
      <c r="C78" s="46"/>
      <c r="D78" s="46"/>
      <c r="E78" s="58"/>
      <c r="F78" s="59"/>
      <c r="G78" s="14"/>
      <c r="H78" s="5"/>
      <c r="I78" s="7"/>
    </row>
    <row r="79" spans="1:9" s="10" customFormat="1" ht="12.75">
      <c r="A79" s="119"/>
      <c r="B79" s="10" t="s">
        <v>69</v>
      </c>
      <c r="C79" s="46"/>
      <c r="D79" s="46"/>
      <c r="E79" s="58"/>
      <c r="F79" s="59"/>
      <c r="G79" s="14"/>
      <c r="H79" s="5"/>
      <c r="I79" s="7"/>
    </row>
    <row r="80" spans="1:9" s="10" customFormat="1" ht="12.75">
      <c r="A80" s="119"/>
      <c r="B80" s="10" t="s">
        <v>70</v>
      </c>
      <c r="C80" s="46"/>
      <c r="D80" s="46"/>
      <c r="E80" s="58"/>
      <c r="F80" s="59"/>
      <c r="G80" s="14"/>
      <c r="H80" s="5"/>
      <c r="I80" s="7"/>
    </row>
    <row r="81" spans="1:9" s="10" customFormat="1" ht="12.75">
      <c r="A81" s="119"/>
      <c r="B81" s="10" t="s">
        <v>71</v>
      </c>
      <c r="C81" s="46"/>
      <c r="D81" s="46"/>
      <c r="E81" s="58"/>
      <c r="F81" s="59"/>
      <c r="G81" s="14"/>
      <c r="H81" s="5"/>
      <c r="I81" s="7"/>
    </row>
    <row r="82" spans="1:9" s="10" customFormat="1" ht="12.75">
      <c r="A82" s="119"/>
      <c r="B82" s="10" t="s">
        <v>72</v>
      </c>
      <c r="C82" s="54"/>
      <c r="D82" s="46"/>
      <c r="E82" s="58"/>
      <c r="F82" s="59"/>
      <c r="G82" s="14"/>
      <c r="H82" s="5"/>
      <c r="I82" s="7"/>
    </row>
    <row r="83" spans="1:9" s="10" customFormat="1" ht="12.75">
      <c r="A83" s="119"/>
      <c r="B83" s="53"/>
      <c r="C83" s="46" t="s">
        <v>10</v>
      </c>
      <c r="D83" s="50">
        <v>1</v>
      </c>
      <c r="E83" s="58"/>
      <c r="F83" s="80">
        <f>SUM(D83*E83)</f>
        <v>0</v>
      </c>
      <c r="G83" s="14"/>
      <c r="H83" s="5"/>
      <c r="I83" s="7"/>
    </row>
    <row r="84" spans="1:9" s="10" customFormat="1" ht="12.75">
      <c r="A84" s="119"/>
      <c r="B84" s="93"/>
      <c r="C84" s="93"/>
      <c r="D84" s="94"/>
      <c r="E84" s="87"/>
      <c r="F84" s="83"/>
      <c r="G84" s="14"/>
      <c r="H84" s="5"/>
      <c r="I84" s="7"/>
    </row>
    <row r="85" spans="1:9" s="10" customFormat="1" ht="38.25">
      <c r="A85" s="119">
        <f>MAX(A45:A84)+0.01</f>
        <v>1.07</v>
      </c>
      <c r="B85" s="11" t="s">
        <v>75</v>
      </c>
      <c r="C85" s="13"/>
      <c r="D85" s="13"/>
      <c r="E85" s="55"/>
      <c r="F85" s="84"/>
      <c r="G85" s="14"/>
      <c r="H85" s="5"/>
      <c r="I85" s="7"/>
    </row>
    <row r="86" spans="1:9" s="10" customFormat="1" ht="12.75">
      <c r="A86" s="119"/>
      <c r="B86" s="12" t="s">
        <v>76</v>
      </c>
      <c r="C86" s="13"/>
      <c r="D86" s="13"/>
      <c r="E86" s="55"/>
      <c r="F86" s="84"/>
      <c r="G86" s="14"/>
      <c r="H86" s="5"/>
      <c r="I86" s="7"/>
    </row>
    <row r="87" spans="1:9" s="10" customFormat="1" ht="12.75">
      <c r="A87" s="119"/>
      <c r="B87" s="12" t="s">
        <v>77</v>
      </c>
      <c r="C87" s="13"/>
      <c r="D87" s="13"/>
      <c r="E87" s="55"/>
      <c r="F87" s="84"/>
      <c r="G87" s="14"/>
      <c r="H87" s="5"/>
      <c r="I87" s="7"/>
    </row>
    <row r="88" spans="1:9" s="10" customFormat="1" ht="12.75">
      <c r="A88" s="119"/>
      <c r="B88" s="12" t="s">
        <v>78</v>
      </c>
      <c r="C88" s="13"/>
      <c r="D88" s="13"/>
      <c r="E88" s="55"/>
      <c r="F88" s="84"/>
      <c r="G88" s="14"/>
      <c r="H88" s="5"/>
      <c r="I88" s="7"/>
    </row>
    <row r="89" spans="1:9" s="10" customFormat="1" ht="12.75">
      <c r="A89" s="119"/>
      <c r="B89" s="12" t="s">
        <v>79</v>
      </c>
      <c r="C89" s="13" t="s">
        <v>10</v>
      </c>
      <c r="D89" s="13">
        <v>2</v>
      </c>
      <c r="E89" s="55"/>
      <c r="F89" s="84">
        <f>E89*D89</f>
        <v>0</v>
      </c>
      <c r="G89" s="14"/>
      <c r="H89" s="5"/>
      <c r="I89" s="7"/>
    </row>
    <row r="90" spans="1:9" s="10" customFormat="1" ht="12.75">
      <c r="A90" s="119"/>
      <c r="B90" s="93"/>
      <c r="C90" s="93"/>
      <c r="D90" s="94"/>
      <c r="E90" s="87"/>
      <c r="F90" s="83"/>
      <c r="G90" s="14"/>
      <c r="H90" s="5"/>
      <c r="I90" s="7"/>
    </row>
    <row r="91" spans="1:9" s="10" customFormat="1" ht="38.25">
      <c r="A91" s="119">
        <f>MAX(A54:A90)+0.01</f>
        <v>1.08</v>
      </c>
      <c r="B91" s="4" t="s">
        <v>88</v>
      </c>
      <c r="C91" s="93"/>
      <c r="D91" s="94"/>
      <c r="E91" s="87"/>
      <c r="F91" s="83"/>
      <c r="G91" s="14"/>
      <c r="H91" s="5"/>
      <c r="I91" s="7"/>
    </row>
    <row r="92" spans="1:9" s="10" customFormat="1" ht="12.75">
      <c r="A92" s="119"/>
      <c r="B92" s="12" t="s">
        <v>24</v>
      </c>
      <c r="C92" s="13" t="s">
        <v>10</v>
      </c>
      <c r="D92" s="13">
        <v>6</v>
      </c>
      <c r="E92" s="55"/>
      <c r="F92" s="84">
        <f>E92*D92</f>
        <v>0</v>
      </c>
      <c r="G92" s="14"/>
      <c r="H92" s="5"/>
      <c r="I92" s="7"/>
    </row>
    <row r="93" spans="1:9" s="10" customFormat="1" ht="12.75">
      <c r="A93" s="119"/>
      <c r="B93" s="12" t="s">
        <v>26</v>
      </c>
      <c r="C93" s="13" t="s">
        <v>10</v>
      </c>
      <c r="D93" s="13">
        <v>6</v>
      </c>
      <c r="E93" s="55"/>
      <c r="F93" s="84">
        <f>E93*D93</f>
        <v>0</v>
      </c>
      <c r="G93" s="14"/>
      <c r="H93" s="5"/>
      <c r="I93" s="7"/>
    </row>
    <row r="94" spans="1:9" s="10" customFormat="1" ht="12.75">
      <c r="A94" s="119"/>
      <c r="B94" s="93"/>
      <c r="C94" s="93"/>
      <c r="D94" s="94"/>
      <c r="E94" s="87"/>
      <c r="F94" s="83"/>
      <c r="G94" s="14"/>
      <c r="H94" s="5"/>
      <c r="I94" s="7"/>
    </row>
    <row r="95" spans="1:9" s="10" customFormat="1" ht="25.5">
      <c r="A95" s="119">
        <f>MAX(A58:A94)+0.01</f>
        <v>1.0900000000000001</v>
      </c>
      <c r="B95" s="4" t="s">
        <v>89</v>
      </c>
      <c r="C95" s="93"/>
      <c r="D95" s="94"/>
      <c r="E95" s="87"/>
      <c r="F95" s="83"/>
      <c r="G95" s="14"/>
      <c r="H95" s="5"/>
      <c r="I95" s="7"/>
    </row>
    <row r="96" spans="1:9" s="10" customFormat="1" ht="12.75">
      <c r="A96" s="119"/>
      <c r="B96" s="12" t="s">
        <v>25</v>
      </c>
      <c r="C96" s="13" t="s">
        <v>10</v>
      </c>
      <c r="D96" s="13">
        <v>6</v>
      </c>
      <c r="E96" s="55"/>
      <c r="F96" s="84">
        <f>E96*D96</f>
        <v>0</v>
      </c>
      <c r="G96" s="14"/>
      <c r="H96" s="5"/>
      <c r="I96" s="7"/>
    </row>
    <row r="97" spans="1:9" s="10" customFormat="1" ht="12.75">
      <c r="A97" s="119"/>
      <c r="B97" s="93"/>
      <c r="C97" s="93"/>
      <c r="D97" s="94"/>
      <c r="E97" s="87"/>
      <c r="F97" s="83"/>
      <c r="G97" s="14"/>
      <c r="H97" s="5"/>
      <c r="I97" s="7"/>
    </row>
    <row r="98" spans="1:9" s="10" customFormat="1" ht="25.5">
      <c r="A98" s="119">
        <f>MAX(A74:A97)+0.01</f>
        <v>1.1000000000000001</v>
      </c>
      <c r="B98" s="4" t="s">
        <v>91</v>
      </c>
      <c r="C98" s="46"/>
      <c r="D98" s="50"/>
      <c r="E98" s="96"/>
      <c r="F98" s="48"/>
      <c r="G98" s="14"/>
      <c r="H98" s="5"/>
      <c r="I98" s="7"/>
    </row>
    <row r="99" spans="1:9" s="10" customFormat="1" ht="12.75">
      <c r="A99" s="119"/>
      <c r="B99" s="4" t="s">
        <v>24</v>
      </c>
      <c r="C99" s="46" t="s">
        <v>10</v>
      </c>
      <c r="D99" s="47">
        <v>2</v>
      </c>
      <c r="E99" s="97"/>
      <c r="F99" s="88">
        <f>E99*D99</f>
        <v>0</v>
      </c>
      <c r="G99" s="14"/>
      <c r="H99" s="5"/>
      <c r="I99" s="7"/>
    </row>
    <row r="100" spans="1:9" s="10" customFormat="1" ht="12.75">
      <c r="A100" s="119"/>
      <c r="B100" s="4" t="s">
        <v>26</v>
      </c>
      <c r="C100" s="46" t="s">
        <v>10</v>
      </c>
      <c r="D100" s="47">
        <v>2</v>
      </c>
      <c r="E100" s="97"/>
      <c r="F100" s="88">
        <f>E100*D100</f>
        <v>0</v>
      </c>
      <c r="G100" s="14"/>
      <c r="H100" s="5"/>
      <c r="I100" s="7"/>
    </row>
    <row r="101" spans="1:9" s="10" customFormat="1" ht="12.75">
      <c r="A101" s="119"/>
      <c r="B101" s="4"/>
      <c r="C101" s="46"/>
      <c r="D101" s="47"/>
      <c r="E101" s="97"/>
      <c r="F101" s="88"/>
      <c r="G101" s="14"/>
      <c r="H101" s="5"/>
      <c r="I101" s="7"/>
    </row>
    <row r="102" spans="1:9" s="10" customFormat="1" ht="38.25">
      <c r="A102" s="119">
        <f>MAX(A77:A100)+0.01</f>
        <v>1.1100000000000001</v>
      </c>
      <c r="B102" s="4" t="s">
        <v>90</v>
      </c>
      <c r="C102" s="46"/>
      <c r="D102" s="50"/>
      <c r="E102" s="96"/>
      <c r="F102" s="48"/>
      <c r="G102" s="14"/>
      <c r="H102" s="5"/>
      <c r="I102" s="7"/>
    </row>
    <row r="103" spans="1:9" s="10" customFormat="1" ht="12.75">
      <c r="A103" s="119"/>
      <c r="B103" s="4" t="s">
        <v>24</v>
      </c>
      <c r="C103" s="46" t="s">
        <v>10</v>
      </c>
      <c r="D103" s="47">
        <v>2</v>
      </c>
      <c r="E103" s="97"/>
      <c r="F103" s="88">
        <f>E103*D103</f>
        <v>0</v>
      </c>
      <c r="G103" s="14"/>
      <c r="H103" s="5"/>
      <c r="I103" s="7"/>
    </row>
    <row r="104" spans="1:9" s="10" customFormat="1" ht="12.75">
      <c r="A104" s="119"/>
      <c r="B104" s="4"/>
      <c r="C104" s="46"/>
      <c r="D104" s="47"/>
      <c r="E104" s="97"/>
      <c r="F104" s="88"/>
      <c r="G104" s="14"/>
      <c r="H104" s="5"/>
      <c r="I104" s="7"/>
    </row>
    <row r="105" spans="1:9" s="10" customFormat="1" ht="38.25">
      <c r="A105" s="119">
        <f>MAX(A80:A104)+0.01</f>
        <v>1.1200000000000001</v>
      </c>
      <c r="B105" s="4" t="s">
        <v>95</v>
      </c>
      <c r="C105" s="93"/>
      <c r="D105" s="94"/>
      <c r="E105" s="87"/>
      <c r="F105" s="83"/>
      <c r="G105" s="14"/>
      <c r="H105" s="5"/>
      <c r="I105" s="7"/>
    </row>
    <row r="106" spans="1:9" s="10" customFormat="1" ht="12.75">
      <c r="A106" s="119"/>
      <c r="B106" s="93" t="s">
        <v>94</v>
      </c>
      <c r="G106" s="14"/>
      <c r="H106" s="5"/>
      <c r="I106" s="7"/>
    </row>
    <row r="107" spans="1:9" s="10" customFormat="1" ht="12.75">
      <c r="A107" s="119"/>
      <c r="B107" s="93"/>
      <c r="C107" s="13" t="s">
        <v>10</v>
      </c>
      <c r="D107" s="13">
        <v>1</v>
      </c>
      <c r="E107" s="55"/>
      <c r="F107" s="84">
        <f>E107*D107</f>
        <v>0</v>
      </c>
      <c r="G107" s="14"/>
      <c r="H107" s="5"/>
      <c r="I107" s="7"/>
    </row>
    <row r="108" spans="1:9" s="10" customFormat="1" ht="12.75">
      <c r="A108" s="119"/>
      <c r="B108" s="93"/>
      <c r="C108" s="93"/>
      <c r="D108" s="94"/>
      <c r="E108" s="87"/>
      <c r="F108" s="83"/>
      <c r="G108" s="14"/>
      <c r="H108" s="5"/>
      <c r="I108" s="7"/>
    </row>
    <row r="109" spans="1:9" s="10" customFormat="1" ht="38.25">
      <c r="A109" s="119">
        <f>MAX(A83:A108)+0.01</f>
        <v>1.1300000000000001</v>
      </c>
      <c r="B109" s="137" t="s">
        <v>80</v>
      </c>
      <c r="C109" s="138"/>
      <c r="D109" s="139"/>
      <c r="E109" s="57"/>
      <c r="F109" s="58"/>
      <c r="G109" s="14"/>
      <c r="H109" s="5"/>
      <c r="I109" s="7"/>
    </row>
    <row r="110" spans="1:9" s="10" customFormat="1" ht="12.75">
      <c r="A110" s="124"/>
      <c r="B110" s="137"/>
      <c r="C110" s="46" t="s">
        <v>10</v>
      </c>
      <c r="D110" s="50">
        <v>2</v>
      </c>
      <c r="E110" s="57"/>
      <c r="F110" s="80">
        <f>SUM(D110*E110)</f>
        <v>0</v>
      </c>
      <c r="G110" s="14"/>
      <c r="H110" s="5"/>
      <c r="I110" s="7"/>
    </row>
    <row r="111" spans="1:9" s="10" customFormat="1" ht="12.75">
      <c r="A111" s="124"/>
      <c r="B111" s="137"/>
      <c r="C111" s="46"/>
      <c r="D111" s="50"/>
      <c r="E111" s="57"/>
      <c r="F111" s="80"/>
      <c r="G111" s="14"/>
      <c r="H111" s="5"/>
      <c r="I111" s="7"/>
    </row>
    <row r="112" spans="1:9" s="10" customFormat="1" ht="38.25">
      <c r="A112" s="119">
        <f>MAX(A85:A111)+0.01</f>
        <v>1.1400000000000001</v>
      </c>
      <c r="B112" s="137" t="s">
        <v>81</v>
      </c>
      <c r="C112" s="138"/>
      <c r="D112" s="139"/>
      <c r="E112" s="57"/>
      <c r="F112" s="58"/>
      <c r="G112" s="14"/>
      <c r="H112" s="5"/>
      <c r="I112" s="7"/>
    </row>
    <row r="113" spans="1:9" s="10" customFormat="1" ht="12.75">
      <c r="A113" s="124"/>
      <c r="B113" s="137"/>
      <c r="C113" s="46" t="s">
        <v>10</v>
      </c>
      <c r="D113" s="50">
        <v>2</v>
      </c>
      <c r="E113" s="57"/>
      <c r="F113" s="80">
        <f>SUM(D113*E113)</f>
        <v>0</v>
      </c>
      <c r="G113" s="14"/>
      <c r="H113" s="5"/>
      <c r="I113" s="7"/>
    </row>
    <row r="114" spans="1:9" s="10" customFormat="1" ht="12.75">
      <c r="A114" s="119"/>
      <c r="B114" s="93"/>
      <c r="C114" s="93"/>
      <c r="D114" s="94"/>
      <c r="E114" s="87"/>
      <c r="F114" s="83"/>
      <c r="G114" s="14"/>
      <c r="H114" s="5"/>
      <c r="I114" s="7"/>
    </row>
    <row r="115" spans="1:9" s="10" customFormat="1" ht="51">
      <c r="A115" s="119">
        <f>MAX(A87:A114)+0.01</f>
        <v>1.1500000000000001</v>
      </c>
      <c r="B115" s="44" t="s">
        <v>31</v>
      </c>
      <c r="C115" s="6"/>
      <c r="D115" s="49"/>
      <c r="E115" s="56"/>
      <c r="F115" s="45"/>
      <c r="G115" s="14"/>
      <c r="H115" s="5"/>
      <c r="I115" s="7"/>
    </row>
    <row r="116" spans="1:9" s="10" customFormat="1" ht="12.75">
      <c r="A116" s="119"/>
      <c r="B116" s="11" t="s">
        <v>32</v>
      </c>
      <c r="C116" s="46" t="s">
        <v>9</v>
      </c>
      <c r="D116" s="47">
        <v>10</v>
      </c>
      <c r="E116" s="56"/>
      <c r="F116" s="45">
        <f t="shared" ref="F116:F117" si="0">E116*D116</f>
        <v>0</v>
      </c>
      <c r="G116" s="14"/>
      <c r="H116" s="5"/>
      <c r="I116" s="7"/>
    </row>
    <row r="117" spans="1:9" s="10" customFormat="1" ht="12.75">
      <c r="A117" s="119"/>
      <c r="B117" s="11" t="s">
        <v>33</v>
      </c>
      <c r="C117" s="46" t="s">
        <v>9</v>
      </c>
      <c r="D117" s="47">
        <v>70</v>
      </c>
      <c r="E117" s="56"/>
      <c r="F117" s="45">
        <f t="shared" si="0"/>
        <v>0</v>
      </c>
      <c r="G117" s="14"/>
      <c r="H117" s="5"/>
      <c r="I117" s="7"/>
    </row>
    <row r="118" spans="1:9" s="10" customFormat="1" ht="12.75">
      <c r="A118" s="125"/>
      <c r="B118" s="24"/>
      <c r="C118" s="26"/>
      <c r="D118" s="26"/>
      <c r="E118" s="58"/>
      <c r="F118" s="84"/>
      <c r="G118" s="14"/>
      <c r="H118" s="5"/>
      <c r="I118" s="7"/>
    </row>
    <row r="119" spans="1:9" s="10" customFormat="1" ht="38.25">
      <c r="A119" s="119">
        <f>MAX(A115:A118)+0.01</f>
        <v>1.1600000000000001</v>
      </c>
      <c r="B119" s="27" t="s">
        <v>17</v>
      </c>
      <c r="C119" s="26"/>
      <c r="D119" s="26"/>
      <c r="E119" s="58"/>
      <c r="F119" s="59"/>
      <c r="G119" s="14"/>
      <c r="H119" s="5"/>
      <c r="I119" s="7"/>
    </row>
    <row r="120" spans="1:9" s="10" customFormat="1" ht="12.75">
      <c r="A120" s="125"/>
      <c r="B120" s="12"/>
      <c r="C120" s="26" t="s">
        <v>10</v>
      </c>
      <c r="D120" s="26">
        <v>1</v>
      </c>
      <c r="E120" s="58"/>
      <c r="F120" s="84">
        <f>E120*D120</f>
        <v>0</v>
      </c>
      <c r="G120" s="14"/>
      <c r="H120" s="5"/>
      <c r="I120" s="7"/>
    </row>
    <row r="121" spans="1:9" s="10" customFormat="1" ht="12.75">
      <c r="A121" s="125"/>
      <c r="B121" s="12"/>
      <c r="C121" s="26"/>
      <c r="D121" s="26"/>
      <c r="E121" s="58"/>
      <c r="F121" s="84"/>
      <c r="G121" s="14"/>
      <c r="H121" s="5"/>
      <c r="I121" s="7"/>
    </row>
    <row r="122" spans="1:9" s="10" customFormat="1" ht="12.75">
      <c r="A122" s="126"/>
      <c r="B122" s="9"/>
      <c r="C122" s="8"/>
      <c r="D122" s="8"/>
      <c r="E122" s="81" t="s">
        <v>92</v>
      </c>
      <c r="F122" s="82">
        <f>SUM(F58:F120)</f>
        <v>0</v>
      </c>
      <c r="G122" s="14"/>
      <c r="H122" s="5"/>
      <c r="I122" s="7"/>
    </row>
    <row r="123" spans="1:9" s="10" customFormat="1" ht="12.75">
      <c r="A123" s="119"/>
      <c r="B123" s="11"/>
      <c r="C123" s="32"/>
      <c r="D123" s="32"/>
      <c r="E123" s="85"/>
      <c r="F123" s="86"/>
      <c r="G123" s="14"/>
      <c r="H123" s="5"/>
      <c r="I123" s="7"/>
    </row>
    <row r="124" spans="1:9" s="10" customFormat="1" ht="12.75">
      <c r="A124" s="119"/>
      <c r="B124" s="11"/>
      <c r="C124" s="32"/>
      <c r="D124" s="32"/>
      <c r="E124" s="85"/>
      <c r="F124" s="86"/>
      <c r="G124" s="14"/>
      <c r="H124" s="5"/>
      <c r="I124" s="7"/>
    </row>
    <row r="125" spans="1:9" s="10" customFormat="1" ht="12.75">
      <c r="A125" s="52"/>
      <c r="G125" s="14"/>
      <c r="H125" s="5"/>
      <c r="I125" s="7"/>
    </row>
    <row r="126" spans="1:9" s="10" customFormat="1" ht="12.75">
      <c r="A126" s="52"/>
      <c r="G126" s="14"/>
      <c r="H126" s="5"/>
      <c r="I126" s="7"/>
    </row>
    <row r="127" spans="1:9" s="10" customFormat="1" ht="12.75">
      <c r="A127" s="52"/>
      <c r="G127" s="14"/>
      <c r="H127" s="5"/>
      <c r="I127" s="7"/>
    </row>
    <row r="128" spans="1:9" s="10" customFormat="1" ht="12.75">
      <c r="A128" s="52"/>
      <c r="G128" s="14"/>
      <c r="H128" s="5"/>
      <c r="I128" s="7"/>
    </row>
    <row r="129" spans="1:9" s="10" customFormat="1" ht="12.75">
      <c r="A129" s="52"/>
      <c r="G129" s="14"/>
      <c r="H129" s="5"/>
      <c r="I129" s="7"/>
    </row>
    <row r="130" spans="1:9" s="10" customFormat="1" ht="12.75">
      <c r="A130" s="119"/>
      <c r="B130" s="11"/>
      <c r="C130" s="32"/>
      <c r="D130" s="32"/>
      <c r="E130" s="85"/>
      <c r="F130" s="86"/>
      <c r="G130" s="14"/>
      <c r="H130" s="5"/>
      <c r="I130" s="7"/>
    </row>
  </sheetData>
  <mergeCells count="11">
    <mergeCell ref="B22:F22"/>
    <mergeCell ref="B6:F6"/>
    <mergeCell ref="B3:F3"/>
    <mergeCell ref="B19:F19"/>
    <mergeCell ref="B20:F20"/>
    <mergeCell ref="B21:F21"/>
    <mergeCell ref="B18:F18"/>
    <mergeCell ref="B4:F4"/>
    <mergeCell ref="B5:F5"/>
    <mergeCell ref="B17:F17"/>
    <mergeCell ref="B9:D9"/>
  </mergeCells>
  <printOptions horizontalCentered="1"/>
  <pageMargins left="0.98425196850393704" right="0.39370078740157483" top="0.98425196850393704" bottom="0.59055118110236227" header="0" footer="0.11811023622047245"/>
  <pageSetup paperSize="9" scale="80" orientation="portrait" horizontalDpi="4294967293" verticalDpi="4294967293" r:id="rId1"/>
  <headerFooter>
    <oddFooter>&amp;L&amp;"Segoe UI,Navadno"&amp;8&amp;F&amp;R&amp;"Segoe UI,Navadno"Stran &amp;P od &amp;N</oddFooter>
  </headerFooter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STROJNE</vt:lpstr>
      <vt:lpstr>STROJNE!Področje_tiskanja</vt:lpstr>
    </vt:vector>
  </TitlesOfParts>
  <Company>Kradex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</dc:creator>
  <cp:lastModifiedBy>Aleš Šurla - MONM</cp:lastModifiedBy>
  <cp:lastPrinted>2026-01-09T07:02:55Z</cp:lastPrinted>
  <dcterms:created xsi:type="dcterms:W3CDTF">2006-05-15T18:21:44Z</dcterms:created>
  <dcterms:modified xsi:type="dcterms:W3CDTF">2026-01-09T07:03:55Z</dcterms:modified>
</cp:coreProperties>
</file>