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Ta_delovni_zvezek" defaultThemeVersion="124226"/>
  <xr:revisionPtr revIDLastSave="0" documentId="8_{7A8C2720-1F3E-4369-AF7B-3ACE0AF63FD4}" xr6:coauthVersionLast="47" xr6:coauthVersionMax="47" xr10:uidLastSave="{00000000-0000-0000-0000-000000000000}"/>
  <bookViews>
    <workbookView xWindow="-120" yWindow="-120" windowWidth="29040" windowHeight="15720" tabRatio="963" activeTab="1" xr2:uid="{00000000-000D-0000-FFFF-FFFF00000000}"/>
  </bookViews>
  <sheets>
    <sheet name="SKUPNA REKAPITULACIJA" sheetId="57" r:id="rId1"/>
    <sheet name="0.2_Vodilni načrt" sheetId="66" r:id="rId2"/>
  </sheets>
  <definedNames>
    <definedName name="A">#REF!</definedName>
    <definedName name="AS">#REF!</definedName>
    <definedName name="asa">#REF!</definedName>
    <definedName name="B">#REF!</definedName>
    <definedName name="hhh">#REF!</definedName>
    <definedName name="M">#REF!</definedName>
    <definedName name="odv">#REF!</definedName>
    <definedName name="odve">#REF!</definedName>
    <definedName name="pmo">#REF!</definedName>
    <definedName name="_xlnm.Print_Area" localSheetId="1">'0.2_Vodilni načrt'!$A$1:$H$216</definedName>
    <definedName name="_xlnm.Print_Area" localSheetId="0">'SKUPNA REKAPITULACIJA'!$A$1:$G$28</definedName>
    <definedName name="POPIS">#REF!</definedName>
    <definedName name="prd">#REF!</definedName>
    <definedName name="Print_Area_MI" localSheetId="1">#REF!</definedName>
    <definedName name="Print_Area_MI">#REF!</definedName>
    <definedName name="tst">#REF!</definedName>
    <definedName name="vzk">#REF!</definedName>
    <definedName name="wdw">#REF!</definedName>
    <definedName name="zm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66" l="1"/>
  <c r="H195" i="66"/>
  <c r="H193" i="66"/>
  <c r="H191" i="66" l="1"/>
  <c r="H208" i="66" l="1"/>
  <c r="H204" i="66"/>
  <c r="E183" i="66" l="1"/>
  <c r="H168" i="66"/>
  <c r="E110" i="66" l="1"/>
  <c r="E114" i="66"/>
  <c r="E103" i="66"/>
  <c r="H75" i="66" l="1"/>
  <c r="H57" i="66" l="1"/>
  <c r="H153" i="66" l="1"/>
  <c r="H155" i="66"/>
  <c r="H142" i="66" l="1"/>
  <c r="H92" i="66"/>
  <c r="H189" i="66" l="1"/>
  <c r="H187" i="66"/>
  <c r="H164" i="66"/>
  <c r="E134" i="66"/>
  <c r="E126" i="66"/>
  <c r="H126" i="66" s="1"/>
  <c r="E112" i="66"/>
  <c r="H112" i="66" s="1"/>
  <c r="E108" i="66"/>
  <c r="E106" i="66" l="1"/>
  <c r="H90" i="66"/>
  <c r="H61" i="66" l="1"/>
  <c r="H212" i="66" l="1"/>
  <c r="H157" i="66"/>
  <c r="H183" i="66"/>
  <c r="H181" i="66"/>
  <c r="H179" i="66"/>
  <c r="H177" i="66"/>
  <c r="H166" i="66"/>
  <c r="H140" i="66" l="1"/>
  <c r="H134" i="66"/>
  <c r="H132" i="66"/>
  <c r="H129" i="66"/>
  <c r="H114" i="66"/>
  <c r="H98" i="66"/>
  <c r="H10" i="66" l="1"/>
  <c r="H12" i="66"/>
  <c r="H14" i="66"/>
  <c r="H16" i="66"/>
  <c r="H22" i="66"/>
  <c r="H214" i="66"/>
  <c r="H210" i="66"/>
  <c r="H185" i="66"/>
  <c r="H175" i="66"/>
  <c r="H173" i="66"/>
  <c r="H17" i="66"/>
  <c r="H146" i="66"/>
  <c r="H138" i="66"/>
  <c r="H124" i="66"/>
  <c r="H110" i="66"/>
  <c r="H103" i="66"/>
  <c r="H101" i="66"/>
  <c r="H95" i="66"/>
  <c r="H88" i="66"/>
  <c r="H86" i="66"/>
  <c r="H84" i="66"/>
  <c r="H71" i="66"/>
  <c r="H69" i="66"/>
  <c r="H67" i="66"/>
  <c r="H64" i="66"/>
  <c r="H55" i="66"/>
  <c r="H77" i="66" l="1"/>
  <c r="H216" i="66"/>
  <c r="H21" i="66" s="1"/>
  <c r="H197" i="66"/>
  <c r="H19" i="66" s="1"/>
  <c r="H9" i="66"/>
  <c r="H148" i="66"/>
  <c r="H13" i="66" s="1"/>
  <c r="H106" i="66"/>
  <c r="H108" i="66"/>
  <c r="H116" i="66" l="1"/>
  <c r="H11" i="66" s="1"/>
  <c r="H23" i="66" s="1"/>
  <c r="H25" i="66" s="1"/>
  <c r="G9" i="57" s="1"/>
  <c r="H27" i="66" l="1"/>
  <c r="H29" i="66" s="1"/>
  <c r="G23" i="57" l="1"/>
  <c r="G25" i="57" s="1"/>
  <c r="G27" i="57" s="1"/>
</calcChain>
</file>

<file path=xl/sharedStrings.xml><?xml version="1.0" encoding="utf-8"?>
<sst xmlns="http://schemas.openxmlformats.org/spreadsheetml/2006/main" count="330" uniqueCount="201">
  <si>
    <t>SKUPAJ z DDV:</t>
  </si>
  <si>
    <t>DDV 22%</t>
  </si>
  <si>
    <t>SKUPAJ:</t>
  </si>
  <si>
    <t>TUJE STORITVE</t>
  </si>
  <si>
    <t>VOZIŠČNE KONSTRUKCIJE</t>
  </si>
  <si>
    <t>3.</t>
  </si>
  <si>
    <t>PREDDELA</t>
  </si>
  <si>
    <t>1.</t>
  </si>
  <si>
    <t>Projekt:</t>
  </si>
  <si>
    <t>kos</t>
  </si>
  <si>
    <t>ČIŠČENJE TERENA</t>
  </si>
  <si>
    <t>GEODETSKA DELA</t>
  </si>
  <si>
    <r>
      <t>m</t>
    </r>
    <r>
      <rPr>
        <vertAlign val="superscript"/>
        <sz val="10"/>
        <rFont val="Arial"/>
        <family val="2"/>
        <charset val="238"/>
      </rPr>
      <t>3</t>
    </r>
  </si>
  <si>
    <t>BREŽINE IN ZELENICE</t>
  </si>
  <si>
    <t>PLANUM TEMELJNIH TAL</t>
  </si>
  <si>
    <t>21</t>
  </si>
  <si>
    <t>IZKOPI</t>
  </si>
  <si>
    <t>ur</t>
  </si>
  <si>
    <t>Projektantski nadzor</t>
  </si>
  <si>
    <t>PRESKUSI, NADZOR IN TEHNIČNA DOKUMENTACIJA</t>
  </si>
  <si>
    <t>7.9</t>
  </si>
  <si>
    <t>SKUPNA REKAPITULACIJA</t>
  </si>
  <si>
    <t>GRADBENA IN OBRTNIŠKA DELA</t>
  </si>
  <si>
    <t>ROBNI ELEMENTI VOZIŠČ</t>
  </si>
  <si>
    <t>Doplačilo za zatravitev s semenom</t>
  </si>
  <si>
    <t>Površinski izkop plodne zemljine – 1. kategorije – strojno z odrivom do 50 m</t>
  </si>
  <si>
    <t xml:space="preserve"> 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</si>
  <si>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</si>
  <si>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1</t>
    </r>
  </si>
  <si>
    <t>1.2</t>
  </si>
  <si>
    <t>2.</t>
  </si>
  <si>
    <t xml:space="preserve">REKAPITULACIJA </t>
  </si>
  <si>
    <t>Načrt:</t>
  </si>
  <si>
    <t>1. PREDDELA</t>
  </si>
  <si>
    <t>2.  ZEMELJSKA DELA</t>
  </si>
  <si>
    <t>3. VOZIŠČNE KONSTRUKCIJE</t>
  </si>
  <si>
    <t>4. ODVODNJAVANJE</t>
  </si>
  <si>
    <t>5. GRADBENA DELA</t>
  </si>
  <si>
    <t>6. PROMETNA OPREMA</t>
  </si>
  <si>
    <t>7. TUJE STORITVE</t>
  </si>
  <si>
    <t>Nepredvidena dela*</t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</si>
  <si>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  <charset val="238"/>
      </rPr>
      <t>Upoštevati je potrebno vso veljavno zakonodajo, tehnične specifikacije (izdane s strani Direkcije RS za ceste), splošne tehnične pogoje (izdane s strani skupnosti za ceste 1989 + dopolnitve od 1989 dalje - pripravili DARS, DDC, ZAG).</t>
    </r>
  </si>
  <si>
    <r>
      <rPr>
        <sz val="10"/>
        <rFont val="Symbol"/>
        <family val="1"/>
        <charset val="2"/>
      </rPr>
      <t>·</t>
    </r>
    <r>
      <rPr>
        <sz val="10"/>
        <color theme="1"/>
        <rFont val="Arial"/>
        <family val="2"/>
        <charset val="238"/>
      </rPr>
      <t>Če ni s pogodbo ali tehničnimi pogoji določeno drugače, morajo biti v enotnih cenah vključeni vsi stroški za izvedbo posameznega dela (nabava materiala, stroški dela, preiskav, … ter vsi preostali stroški, ki niso posebej predvideni v posameznih postavkah ponudbenega oz. pogodbenega predračuna in so potrebni za izvedbo posameznih del)</t>
    </r>
  </si>
  <si>
    <t>oznaka</t>
  </si>
  <si>
    <t>opis</t>
  </si>
  <si>
    <t>opomba</t>
  </si>
  <si>
    <t>količina</t>
  </si>
  <si>
    <t>enota</t>
  </si>
  <si>
    <t>količina x cena</t>
  </si>
  <si>
    <t>postavke</t>
  </si>
  <si>
    <t>1.1</t>
  </si>
  <si>
    <t>km</t>
  </si>
  <si>
    <t>1.2.1</t>
  </si>
  <si>
    <t>Odstranitev grmovja, dreves, vej in panjev</t>
  </si>
  <si>
    <t>1.2.2</t>
  </si>
  <si>
    <t>Odstranitev prometne signalizacije in opreme</t>
  </si>
  <si>
    <t>1.2.3</t>
  </si>
  <si>
    <t>Porušitev in odstranitev voziščnih konstrukcij</t>
  </si>
  <si>
    <t>Porušitev in odstranitev robnika iz cementnega betona</t>
  </si>
  <si>
    <t>Skupaj:</t>
  </si>
  <si>
    <t>ZEMELJSKA DELA</t>
  </si>
  <si>
    <t>2.1</t>
  </si>
  <si>
    <t xml:space="preserve">Površinski izkop plodne zemljine – 1. kategorije – strojno z nakladanjem </t>
  </si>
  <si>
    <t>2.2</t>
  </si>
  <si>
    <t>2.4</t>
  </si>
  <si>
    <t>NASIPI, ZASIPI, KLINI, POSTELJICA IN GLINASTI NABOJ</t>
  </si>
  <si>
    <t>2.5</t>
  </si>
  <si>
    <t>Humuziranje brežine brez valjanja, v debelini do 15 cm - strojno</t>
  </si>
  <si>
    <t>2.9</t>
  </si>
  <si>
    <t>PREVOZI, RAZPROSTIRANJE IN UREDITEV DEPONIJ MATERIALA</t>
  </si>
  <si>
    <t>t</t>
  </si>
  <si>
    <t>Razprostiranje odvečne plodne zemljine – 1. kategorije</t>
  </si>
  <si>
    <t>3.1</t>
  </si>
  <si>
    <t>NOSILNE PLASTI</t>
  </si>
  <si>
    <t>3.1.1</t>
  </si>
  <si>
    <t>Nevezane nosilne plasti</t>
  </si>
  <si>
    <t>3.2</t>
  </si>
  <si>
    <t>OBRABNE PLASTI</t>
  </si>
  <si>
    <t>3.5</t>
  </si>
  <si>
    <t>3.6</t>
  </si>
  <si>
    <t>BANKINE</t>
  </si>
  <si>
    <t>0001</t>
  </si>
  <si>
    <t>6.</t>
  </si>
  <si>
    <t>PROMETNA OPREMA</t>
  </si>
  <si>
    <t>6.1</t>
  </si>
  <si>
    <t>POKONČNA OPREMA CESTE</t>
  </si>
  <si>
    <t>6.2</t>
  </si>
  <si>
    <t>OZNAČBE NA VOZIŠČU</t>
  </si>
  <si>
    <t>7.</t>
  </si>
  <si>
    <t>Cena urne postavke po priporočilih IZS za pooblaščenega inženirja, vključen je potovalni čas, delo v pisarni in delo na terenu</t>
  </si>
  <si>
    <t>5.</t>
  </si>
  <si>
    <t>1.3</t>
  </si>
  <si>
    <t>OSTALA PREDDELA</t>
  </si>
  <si>
    <t>*material iz trase</t>
  </si>
  <si>
    <t>*z vsemi pristojbinami, taksami in ureditvijo deponij</t>
  </si>
  <si>
    <t>Doplačilo za izdelavo prekinjenih vzdolžnih označb na vozišču, širina črte 12 cm</t>
  </si>
  <si>
    <t>Št. projekta:</t>
  </si>
  <si>
    <t>02.</t>
  </si>
  <si>
    <r>
      <t>*Nepredvidena dela, v kolikor so upravičena in z vpisom odgovornega nadzornika, v višini do 10%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skupne vrednosti del.</t>
    </r>
  </si>
  <si>
    <t>Široki izkop vezljive zemljine – 3. kategorije – strojno z nakladanjem</t>
  </si>
  <si>
    <t>Razprostiranje odvečne vezljive zemljine – 3. kategorije</t>
  </si>
  <si>
    <t>Odlaganje odpadnega asfalta na komunalno deponijo</t>
  </si>
  <si>
    <t>Izdelava nevezane nosilne plasti enakomerno zrnatega drobljenca iz kamnine v debelini do 20 cm</t>
  </si>
  <si>
    <t>3.4</t>
  </si>
  <si>
    <t>TLAKOVANJE OBRABNE PLASTI</t>
  </si>
  <si>
    <t>Izdelava podložne plasti za tlakovano obrabno plast iz nevezane zmesi zrn (peska)</t>
  </si>
  <si>
    <t>0002</t>
  </si>
  <si>
    <t>Izdelava tankoslojne prečne in ostalih označb na vozišču z enokomponentno belo barvo, vključno 250 g/m2 posipa z drobci / kroglicami stekla, strojno, debelina plasti suhe snovi 250 µm, površina označbe 0,6 do 1,0 m2</t>
  </si>
  <si>
    <t>168a</t>
  </si>
  <si>
    <t>168b</t>
  </si>
  <si>
    <t>Izdelava tankoslojne prečne in ostalih označb na vozišču z enokomponentno MODRO barvo, vključno 250 g/m2 posipa z drobci / kroglicami stekla, strojno, debelina plasti suhe snovi 250 µm, površina označbe nad 1,5 m2</t>
  </si>
  <si>
    <t>Doplačilo za ročno izdelavo ostalih označb na vozišču, posamezna površina označbe nad 1,5 m2</t>
  </si>
  <si>
    <t>N50</t>
  </si>
  <si>
    <t>Geotehnični nadzor</t>
  </si>
  <si>
    <t>N79</t>
  </si>
  <si>
    <t>Izdelava projektne dokumentacije za projekt izvedenih del - cesta</t>
  </si>
  <si>
    <t>1.3.1</t>
  </si>
  <si>
    <t>/</t>
  </si>
  <si>
    <t>Št. načrta:</t>
  </si>
  <si>
    <t>3.5.2</t>
  </si>
  <si>
    <t>Robniki</t>
  </si>
  <si>
    <t>Izdelava tankoslojne prečne in ostalih označb na vozišču z enokomponentno BELO barvo, vključno 250 g/m2 posipa z drobci / kroglicami stekla, strojno, debelina plasti suhe snovi 250 µm, površina označbe nad 1,5 m2</t>
  </si>
  <si>
    <t>*OCENA</t>
  </si>
  <si>
    <t>Odstranitev grmovja na redko porasli površini (do 50 % pokritega tlorisa) - strojno</t>
  </si>
  <si>
    <t>Odstranitev prometnega znaka s stranico/premerom 600 mm</t>
  </si>
  <si>
    <t>Omejitev prometa</t>
  </si>
  <si>
    <t>Široki izkop zrnate kamnine – 3. kategorije – strojno z nakladanjem</t>
  </si>
  <si>
    <t>Ureditev planuma temeljnih tal zrnate kamnine – 3. kategorije</t>
  </si>
  <si>
    <t>Izdelava posteljice iz drobljenih kamnitih zrn v debelini 30 cm</t>
  </si>
  <si>
    <t>Razprostiranje odvečne zrnate kamnine – 3. kategorije</t>
  </si>
  <si>
    <t>Izdelava izravnalne plasti iz drobljenca v povprečni debelini do 5 cm</t>
  </si>
  <si>
    <t>Dobava in pritrditev trikotnega prometnega znaka, podloga iz aluminijaste pločevine, znak s svetlobno odbojnimi lastnosti RA2, dolžina stranice a = 600 mm</t>
  </si>
  <si>
    <t>Izdelava tankoslojne prečne in ostalih označb na vozišču z enokomponentno belo barvo, vključno 250 g/m2 posipa z drobci / kroglicami stekla, strojno, debelina plasti suhe snovi 250 µm, širina črte 20 do 30 cm</t>
  </si>
  <si>
    <t>Talne označbe št.:
5231                                                                                         
Dvakratno barvanje</t>
  </si>
  <si>
    <t>Doplačilo za izdelavo označb na vozišču z MODRO barvo, debelina suhe snovi do 250 µm</t>
  </si>
  <si>
    <r>
      <t xml:space="preserve">Izdelava tankoslojne vzdolžne označbe na vozišču z enokomponentno belo barvo, vključno 250 g/m2 posipa z drobci / kroglicami stekla, strojno, debelina plasti suhe snovi 250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>m, širina črte 12 cm</t>
    </r>
  </si>
  <si>
    <t>Doplačilo za ročni izkop vezljive zemljine – 3. kategorije</t>
  </si>
  <si>
    <t>*ocena ročnega izkopa ob komunalnih vodih</t>
  </si>
  <si>
    <t>722a</t>
  </si>
  <si>
    <t>722b</t>
  </si>
  <si>
    <t>Dobava in pritrditev prometnega znaka, podloga iz aluminijaste pločevine, znak z MODRO barvo, znak s svetlobno odbojnimi lastnosti RA3, velikost od 0,11 do 0,20 m2</t>
  </si>
  <si>
    <t>Vodilni načrt_Načrt ceste:</t>
  </si>
  <si>
    <t xml:space="preserve">0.2_Vodilni načrt-Načrt ceste                                                                         </t>
  </si>
  <si>
    <t>IZN-916/23</t>
  </si>
  <si>
    <r>
      <rPr>
        <b/>
        <sz val="12"/>
        <rFont val="Arial"/>
        <family val="2"/>
        <charset val="238"/>
      </rPr>
      <t xml:space="preserve">Ureditev površin za pešce     </t>
    </r>
    <r>
      <rPr>
        <b/>
        <u/>
        <sz val="12"/>
        <rFont val="Arial"/>
        <family val="2"/>
        <charset val="238"/>
      </rPr>
      <t xml:space="preserve">                                         </t>
    </r>
    <r>
      <rPr>
        <b/>
        <sz val="10"/>
        <rFont val="Arial"/>
        <family val="2"/>
        <charset val="238"/>
      </rPr>
      <t>v križišču Gubčeve ulice (LZ 299052) z JP 799028</t>
    </r>
  </si>
  <si>
    <r>
      <t xml:space="preserve">Ureditev površin za pešce                                                                       </t>
    </r>
    <r>
      <rPr>
        <b/>
        <sz val="12"/>
        <rFont val="Arial"/>
        <family val="2"/>
        <charset val="238"/>
      </rPr>
      <t>v križišču Gubčeve ulice (LZ 299052) z JP 799028</t>
    </r>
  </si>
  <si>
    <t>IZN-916/23-0</t>
  </si>
  <si>
    <t>Določitev in preverjanje položajev, višin in smeri pri gradnji objekta s površino do 200 m2</t>
  </si>
  <si>
    <t>*zakoličbena situacija</t>
  </si>
  <si>
    <t>Obnova in zavarovanje zakoličbe trase komunalnih vodov v ravninskem terenu</t>
  </si>
  <si>
    <t xml:space="preserve">*P.Z.: šolska pot, ime ulice                  *vključno z odstranitvijo stebričkov, temeljev      </t>
  </si>
  <si>
    <t>Porušitev in odstranitev asfaltne plasti v debelini 6 od 10cm</t>
  </si>
  <si>
    <t>Rezanje asfaltne plasti s talno diamantno žago, debele 6 do 10 cm</t>
  </si>
  <si>
    <t xml:space="preserve">*vključno s čiščenjem in emulzijskim premazom                      </t>
  </si>
  <si>
    <t>13</t>
  </si>
  <si>
    <t>Postavitev, kontrola in odstranitev zapore tipa "N-5" v trajanju (ocena) 1 mesec, po revidiranem in potrjenem načrtu prometne ureditve vključno z vso potrebno začasno vertikalno in horizontalno prometno signalizacijo ter vsemi potrebnimi deli in materialom za vzpostavitev oz .odstranitev te zapore</t>
  </si>
  <si>
    <t xml:space="preserve">kpl </t>
  </si>
  <si>
    <t>*uporabiti za humuziranje brežin in izravnav</t>
  </si>
  <si>
    <t>Prevoz materiala na razdaljo nad 10 do 15 km</t>
  </si>
  <si>
    <t>Izdelava obrabne in zaporne plasti bituminizirane zmesi AC 8 surf B 70/100 A5 v debelini 4 cm</t>
  </si>
  <si>
    <t>Izdelava obrabne plasti iz malih tlakovcev iz silikatne kamnine velikosti 10 cm/10 cm/10 cm, stiki zapolnjeni s peskom</t>
  </si>
  <si>
    <t>*obliko in izgled izbrati po dogovoru z investitorjem</t>
  </si>
  <si>
    <t>Dobava in vgraditev dvignjenega robnika iz naravnega kamna s prerezom 15/25 cm</t>
  </si>
  <si>
    <t>Dobava in vgraditev predfabriciranega dvignjenega robnika iz cementnega betona s prerezom 5/20 cm</t>
  </si>
  <si>
    <t>*vrtni-gredni robnik</t>
  </si>
  <si>
    <t>*rezani granitni robniki_glej detajl</t>
  </si>
  <si>
    <t>Dobava in vgraditev pogreznjenega robnika iz naravnega kamna s prerezom 15/25 cm</t>
  </si>
  <si>
    <t>*rezani granitni robniki_glej detajl        *pogreznjen… 4m                                      *zvrnjen… 36m</t>
  </si>
  <si>
    <t>Izdelava bankine iz drobljenca, široke do 0,50 m</t>
  </si>
  <si>
    <t>PZ št. 1x 3502</t>
  </si>
  <si>
    <t>Dobava in pritrditev prometnega znaka, podloga iz aluminijaste pločevine, znak z BELO barvo, znak s svetlobno odbojnimi lastnosti RA2, velikost od 0,11 do 0,20 m2</t>
  </si>
  <si>
    <t xml:space="preserve">PZ št. 1x 3211                              </t>
  </si>
  <si>
    <t>Talne označbe št.:
5212                                         
Dvakratno barvanje</t>
  </si>
  <si>
    <t>Talne označbe št.:
5610: 2x 1m2                                        
Dvakratno barvanje</t>
  </si>
  <si>
    <t>Talne označbe št.:                                     
Dvakratno barvanje</t>
  </si>
  <si>
    <t>Izdelava debeloslojne vzdolžne označbe na vozišču z večkomponentno hladno plastiko z vmešanimi drobci / kroglicami stekla, vključno 200 g/m2 dodatnega posipa z drobci stekla, strojno, debelina plasti 3 mm, širina črte 15 cm</t>
  </si>
  <si>
    <t>*reliefna vodilna črta</t>
  </si>
  <si>
    <t>7.3</t>
  </si>
  <si>
    <t>TELEKOMUNIKACIJSKE NAPRAVE</t>
  </si>
  <si>
    <t>N73</t>
  </si>
  <si>
    <t>Zaščita TK voda z gibko PVC cevjo premera 110mm vključno z izkopom globine 1,00m, zasutjem ter dobavo in polaganjem opozorilnega traku.</t>
  </si>
  <si>
    <t>*vsi tangirani kom. vodi: plinovod, vodovod, elektrovod, TK vodi, kanalizacija</t>
  </si>
  <si>
    <t>Nadzor upravljalcev komunalnih vodov</t>
  </si>
  <si>
    <t>*pločnik in asfaltiranje območje zarez</t>
  </si>
  <si>
    <t>Izdelava debeloslojne vzdolžne označbe na vozišču z vročo plastiko z vmešanimi drobci / kroglicami stekla, vključno 200 g/m2 dodatnega posipa z drobci stekla, strojno, debelina plasti 3 mm, širina črte 12 cm</t>
  </si>
  <si>
    <t>*5122_izvedena kot črta z vibracijskim učinkom</t>
  </si>
  <si>
    <t>Talne označbe št.:                                          5121:13m                                                  5111:7m                                                 
5122:20m                                  Dvakratno barvanje</t>
  </si>
  <si>
    <t>Odstranitev neveljavnih označb na vozišču z rezkanjem, širina črte 10 do 15 cm</t>
  </si>
  <si>
    <t>Odstranitev neveljavnih označb na vozišču z rezkanjem, posamezna površina označbe nad 1,5 m2</t>
  </si>
  <si>
    <t>*modra povšina, pas širine cca.1.2m</t>
  </si>
  <si>
    <t>*upošteva se odklop in priklop v času del</t>
  </si>
  <si>
    <t>*plošče v betonski izvedbi</t>
  </si>
  <si>
    <t>Dobava in vgraditev vodilnih taktilnih oznak, po detajlu</t>
  </si>
  <si>
    <t>Dobava in vgraditev opozorilnih taktilnih oznak, po detajlu</t>
  </si>
  <si>
    <t>PZ št. 2x 2431</t>
  </si>
  <si>
    <t>61a</t>
  </si>
  <si>
    <t>722c</t>
  </si>
  <si>
    <t>PZ št. 1x 1115</t>
  </si>
  <si>
    <t>Dobava in pritrditev prometnega znaka, podloga iz aluminijaste pločevine,znak za nevarnost s svetlobno odbojnimi lastnosti RA2, dolžina stranice a=600</t>
  </si>
  <si>
    <t>CENA</t>
  </si>
  <si>
    <t>na enoto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</si>
</sst>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€-2]\ #,##0.00"/>
    <numFmt numFmtId="165" formatCode="_-* #,##0.00\ _S_I_T_-;\-* #,##0.00\ _S_I_T_-;_-* &quot;-&quot;??\ _S_I_T_-;_-@_-"/>
    <numFmt numFmtId="166" formatCode="0.00_)"/>
    <numFmt numFmtId="167" formatCode="_(* #,##0.00_);_(* \(#,##0.00\);_(* &quot;-&quot;??_);_(@_)"/>
    <numFmt numFmtId="168" formatCode="#,##0.00\ &quot;€&quot;"/>
    <numFmt numFmtId="169" formatCode="_-* #,##0.00\ &quot;SIT&quot;_-;\-* #,##0.00\ &quot;SIT&quot;_-;_-* &quot;-&quot;??\ &quot;SIT&quot;_-;_-@_-"/>
    <numFmt numFmtId="170" formatCode="_-* #,##0\ _S_I_T_-;\-* #,##0\ _S_I_T_-;_-* &quot;-&quot;\ _S_I_T_-;_-@_-"/>
    <numFmt numFmtId="171" formatCode="_-* #,##0\ &quot;SIT&quot;_-;\-* #,##0\ &quot;SIT&quot;_-;_-* &quot;-&quot;\ &quot;SIT&quot;_-;_-@_-"/>
    <numFmt numFmtId="172" formatCode="_-* #,##0.00\ _S_I_T_-;\-* #,##0.00\ _S_I_T_-;_-* \-??\ _S_I_T_-;_-@_-"/>
    <numFmt numFmtId="173" formatCode="\$#,##0\ ;&quot;($&quot;#,##0\)"/>
  </numFmts>
  <fonts count="3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Symbol"/>
      <family val="1"/>
      <charset val="2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 CE"/>
      <charset val="238"/>
    </font>
    <font>
      <sz val="10"/>
      <name val="HelveticaPS"/>
      <family val="1"/>
      <charset val="238"/>
    </font>
    <font>
      <sz val="9"/>
      <name val="Courier New CE"/>
      <charset val="238"/>
    </font>
    <font>
      <sz val="5"/>
      <name val="Courier New CE"/>
      <family val="3"/>
      <charset val="238"/>
    </font>
    <font>
      <b/>
      <sz val="10"/>
      <name val="Courier New CE"/>
      <family val="3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SSPalatino"/>
      <charset val="238"/>
    </font>
    <font>
      <sz val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i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887">
    <xf numFmtId="0" fontId="0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  <xf numFmtId="166" fontId="9" fillId="0" borderId="0"/>
    <xf numFmtId="167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" fontId="11" fillId="0" borderId="0">
      <alignment vertical="top"/>
      <protection hidden="1"/>
    </xf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2" fillId="0" borderId="0" applyProtection="0">
      <alignment horizontal="left"/>
      <protection locked="0"/>
    </xf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4" fillId="0" borderId="0"/>
    <xf numFmtId="0" fontId="24" fillId="0" borderId="0" applyFill="0" applyBorder="0" applyProtection="0"/>
    <xf numFmtId="169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165" fontId="8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5" fillId="0" borderId="0"/>
    <xf numFmtId="0" fontId="10" fillId="0" borderId="0"/>
    <xf numFmtId="173" fontId="29" fillId="0" borderId="0" applyFill="0" applyBorder="0" applyAlignment="0" applyProtection="0"/>
    <xf numFmtId="0" fontId="8" fillId="0" borderId="0"/>
    <xf numFmtId="0" fontId="8" fillId="0" borderId="0"/>
    <xf numFmtId="0" fontId="1" fillId="0" borderId="0"/>
    <xf numFmtId="0" fontId="31" fillId="0" borderId="0" applyNumberForma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172" fontId="29" fillId="0" borderId="0" applyFill="0" applyBorder="0" applyAlignment="0" applyProtection="0"/>
    <xf numFmtId="3" fontId="29" fillId="0" borderId="0" applyFill="0" applyBorder="0" applyAlignment="0" applyProtection="0"/>
    <xf numFmtId="2" fontId="29" fillId="0" borderId="0" applyFill="0" applyBorder="0" applyAlignment="0" applyProtection="0"/>
    <xf numFmtId="0" fontId="8" fillId="0" borderId="0"/>
    <xf numFmtId="0" fontId="8" fillId="0" borderId="0"/>
    <xf numFmtId="0" fontId="1" fillId="0" borderId="0"/>
    <xf numFmtId="0" fontId="29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29" fillId="0" borderId="0" applyFill="0" applyBorder="0" applyAlignment="0" applyProtection="0"/>
    <xf numFmtId="0" fontId="10" fillId="0" borderId="0"/>
    <xf numFmtId="0" fontId="1" fillId="0" borderId="0"/>
    <xf numFmtId="0" fontId="24" fillId="0" borderId="0" applyFill="0" applyBorder="0" applyProtection="0"/>
    <xf numFmtId="165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24" fillId="0" borderId="0" applyFill="0" applyBorder="0" applyProtection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29" fillId="0" borderId="6" applyNumberFormat="0" applyFill="0" applyAlignment="0" applyProtection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24" fillId="0" borderId="0" applyFill="0" applyBorder="0" applyProtection="0"/>
    <xf numFmtId="0" fontId="1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24" fillId="0" borderId="0" applyFill="0" applyBorder="0" applyProtection="0"/>
    <xf numFmtId="0" fontId="10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24" fillId="0" borderId="0" applyFill="0" applyBorder="0" applyProtection="0"/>
    <xf numFmtId="0" fontId="10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24" fillId="0" borderId="0" applyFill="0" applyBorder="0" applyProtection="0"/>
    <xf numFmtId="0" fontId="10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4" fillId="0" borderId="0" applyFill="0" applyBorder="0" applyProtection="0"/>
    <xf numFmtId="0" fontId="10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24" fillId="0" borderId="0" applyFill="0" applyBorder="0" applyProtection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165" fontId="10" fillId="0" borderId="0" applyFont="0" applyFill="0" applyBorder="0" applyAlignment="0" applyProtection="0"/>
    <xf numFmtId="0" fontId="1" fillId="0" borderId="0"/>
    <xf numFmtId="4" fontId="12" fillId="0" borderId="0">
      <alignment horizontal="left" vertical="top"/>
      <protection locked="0"/>
    </xf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4" fontId="12" fillId="0" borderId="0">
      <alignment horizontal="left" vertical="top"/>
      <protection locked="0"/>
    </xf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0" fillId="0" borderId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10" fillId="0" borderId="0" applyFont="0" applyFill="0" applyBorder="0" applyAlignment="0" applyProtection="0"/>
    <xf numFmtId="4" fontId="12" fillId="0" borderId="0">
      <alignment horizontal="left" vertical="top"/>
      <protection locked="0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" fillId="0" borderId="0"/>
    <xf numFmtId="4" fontId="12" fillId="0" borderId="0">
      <alignment horizontal="left" vertical="top"/>
      <protection locked="0"/>
    </xf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0" fillId="0" borderId="0" applyFont="0" applyFill="0" applyBorder="0" applyAlignment="0" applyProtection="0"/>
    <xf numFmtId="0" fontId="10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" fontId="12" fillId="0" borderId="0">
      <alignment horizontal="left" vertical="top"/>
      <protection locked="0"/>
    </xf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0" fillId="0" borderId="0"/>
    <xf numFmtId="165" fontId="10" fillId="0" borderId="0" applyFont="0" applyFill="0" applyBorder="0" applyAlignment="0" applyProtection="0"/>
    <xf numFmtId="0" fontId="1" fillId="0" borderId="0"/>
    <xf numFmtId="4" fontId="12" fillId="0" borderId="0">
      <alignment horizontal="left" vertical="top"/>
      <protection locked="0"/>
    </xf>
    <xf numFmtId="165" fontId="10" fillId="0" borderId="0" applyFont="0" applyFill="0" applyBorder="0" applyAlignment="0" applyProtection="0"/>
    <xf numFmtId="0" fontId="10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4" fontId="12" fillId="0" borderId="0">
      <alignment horizontal="left" vertical="top"/>
      <protection locked="0"/>
    </xf>
    <xf numFmtId="165" fontId="10" fillId="0" borderId="0" applyFont="0" applyFill="0" applyBorder="0" applyAlignment="0" applyProtection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4" fontId="12" fillId="0" borderId="0">
      <alignment horizontal="left" vertical="top"/>
      <protection locked="0"/>
    </xf>
    <xf numFmtId="0" fontId="10" fillId="0" borderId="0"/>
    <xf numFmtId="0" fontId="1" fillId="0" borderId="0"/>
    <xf numFmtId="0" fontId="1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4" fontId="12" fillId="0" borderId="0">
      <alignment horizontal="left" vertical="top"/>
      <protection locked="0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0" fontId="1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4" fontId="12" fillId="0" borderId="0">
      <alignment horizontal="left" vertical="top"/>
      <protection locked="0"/>
    </xf>
    <xf numFmtId="0" fontId="1" fillId="0" borderId="0"/>
    <xf numFmtId="165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12" fillId="0" borderId="0">
      <alignment horizontal="left" vertical="top"/>
      <protection locked="0"/>
    </xf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4" fontId="12" fillId="0" borderId="0">
      <alignment horizontal="left" vertical="top"/>
      <protection locked="0"/>
    </xf>
    <xf numFmtId="4" fontId="12" fillId="0" borderId="0">
      <alignment horizontal="left" vertical="top"/>
      <protection locked="0"/>
    </xf>
    <xf numFmtId="4" fontId="12" fillId="0" borderId="0">
      <alignment horizontal="left" vertical="top"/>
      <protection locked="0"/>
    </xf>
    <xf numFmtId="0" fontId="1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165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1"/>
    <xf numFmtId="0" fontId="6" fillId="0" borderId="0" xfId="1" applyFont="1"/>
    <xf numFmtId="0" fontId="6" fillId="0" borderId="1" xfId="1" applyFont="1" applyBorder="1"/>
    <xf numFmtId="0" fontId="1" fillId="0" borderId="0" xfId="1" applyAlignment="1">
      <alignment horizontal="right"/>
    </xf>
    <xf numFmtId="164" fontId="4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wrapText="1"/>
    </xf>
    <xf numFmtId="0" fontId="14" fillId="0" borderId="0" xfId="1" applyFont="1" applyAlignment="1">
      <alignment vertical="center" wrapText="1"/>
    </xf>
    <xf numFmtId="0" fontId="4" fillId="0" borderId="0" xfId="1" applyFont="1" applyAlignment="1">
      <alignment wrapText="1"/>
    </xf>
    <xf numFmtId="0" fontId="4" fillId="0" borderId="0" xfId="1" applyFont="1"/>
    <xf numFmtId="0" fontId="1" fillId="0" borderId="0" xfId="1" applyAlignment="1">
      <alignment vertical="top" wrapText="1"/>
    </xf>
    <xf numFmtId="0" fontId="1" fillId="0" borderId="0" xfId="1" applyAlignment="1">
      <alignment vertical="top"/>
    </xf>
    <xf numFmtId="4" fontId="1" fillId="0" borderId="0" xfId="1" applyNumberFormat="1"/>
    <xf numFmtId="0" fontId="16" fillId="0" borderId="0" xfId="1" applyFont="1"/>
    <xf numFmtId="0" fontId="17" fillId="0" borderId="0" xfId="1" applyFont="1"/>
    <xf numFmtId="0" fontId="16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4" fontId="16" fillId="0" borderId="0" xfId="1" applyNumberFormat="1" applyFont="1"/>
    <xf numFmtId="0" fontId="16" fillId="0" borderId="3" xfId="1" applyFont="1" applyBorder="1"/>
    <xf numFmtId="0" fontId="17" fillId="0" borderId="3" xfId="1" applyFont="1" applyBorder="1"/>
    <xf numFmtId="0" fontId="13" fillId="0" borderId="3" xfId="1" applyFont="1" applyBorder="1"/>
    <xf numFmtId="0" fontId="17" fillId="0" borderId="3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4" fontId="17" fillId="0" borderId="3" xfId="1" applyNumberFormat="1" applyFont="1" applyBorder="1"/>
    <xf numFmtId="0" fontId="2" fillId="2" borderId="0" xfId="1" applyFont="1" applyFill="1"/>
    <xf numFmtId="0" fontId="1" fillId="2" borderId="0" xfId="1" applyFill="1"/>
    <xf numFmtId="0" fontId="13" fillId="2" borderId="0" xfId="1" applyFont="1" applyFill="1"/>
    <xf numFmtId="0" fontId="1" fillId="2" borderId="0" xfId="1" applyFill="1" applyAlignment="1">
      <alignment horizontal="center"/>
    </xf>
    <xf numFmtId="4" fontId="1" fillId="2" borderId="0" xfId="1" applyNumberFormat="1" applyFill="1"/>
    <xf numFmtId="0" fontId="1" fillId="0" borderId="0" xfId="1" applyAlignment="1">
      <alignment horizontal="justify" vertical="top" wrapText="1"/>
    </xf>
    <xf numFmtId="0" fontId="13" fillId="0" borderId="0" xfId="1" applyFont="1"/>
    <xf numFmtId="49" fontId="1" fillId="0" borderId="0" xfId="1" applyNumberFormat="1" applyAlignment="1">
      <alignment horizontal="center"/>
    </xf>
    <xf numFmtId="0" fontId="1" fillId="0" borderId="1" xfId="1" applyBorder="1" applyAlignment="1">
      <alignment horizontal="left" vertical="top"/>
    </xf>
    <xf numFmtId="0" fontId="1" fillId="0" borderId="1" xfId="1" applyBorder="1" applyAlignment="1">
      <alignment horizontal="justify" vertical="top" wrapText="1"/>
    </xf>
    <xf numFmtId="0" fontId="13" fillId="0" borderId="1" xfId="1" applyFont="1" applyBorder="1"/>
    <xf numFmtId="2" fontId="1" fillId="0" borderId="1" xfId="1" applyNumberFormat="1" applyBorder="1"/>
    <xf numFmtId="49" fontId="1" fillId="0" borderId="1" xfId="1" applyNumberFormat="1" applyBorder="1" applyAlignment="1">
      <alignment horizontal="center"/>
    </xf>
    <xf numFmtId="4" fontId="1" fillId="0" borderId="1" xfId="1" applyNumberFormat="1" applyBorder="1"/>
    <xf numFmtId="0" fontId="14" fillId="2" borderId="0" xfId="1" applyFont="1" applyFill="1"/>
    <xf numFmtId="0" fontId="20" fillId="2" borderId="0" xfId="1" applyFont="1" applyFill="1"/>
    <xf numFmtId="0" fontId="20" fillId="3" borderId="0" xfId="1" applyFont="1" applyFill="1" applyAlignment="1">
      <alignment horizontal="center"/>
    </xf>
    <xf numFmtId="0" fontId="14" fillId="3" borderId="0" xfId="1" applyFont="1" applyFill="1"/>
    <xf numFmtId="4" fontId="14" fillId="3" borderId="0" xfId="1" applyNumberFormat="1" applyFont="1" applyFill="1"/>
    <xf numFmtId="0" fontId="6" fillId="0" borderId="0" xfId="1" applyFont="1" applyAlignment="1">
      <alignment horizontal="center"/>
    </xf>
    <xf numFmtId="4" fontId="6" fillId="0" borderId="0" xfId="1" applyNumberFormat="1" applyFont="1"/>
    <xf numFmtId="0" fontId="1" fillId="3" borderId="0" xfId="1" applyFill="1"/>
    <xf numFmtId="0" fontId="1" fillId="3" borderId="0" xfId="1" applyFill="1" applyAlignment="1">
      <alignment horizontal="center"/>
    </xf>
    <xf numFmtId="4" fontId="1" fillId="3" borderId="0" xfId="1" applyNumberFormat="1" applyFill="1"/>
    <xf numFmtId="0" fontId="1" fillId="0" borderId="0" xfId="1" applyAlignment="1">
      <alignment horizontal="center"/>
    </xf>
    <xf numFmtId="0" fontId="21" fillId="0" borderId="0" xfId="1" applyFont="1"/>
    <xf numFmtId="0" fontId="0" fillId="0" borderId="0" xfId="0" applyAlignment="1">
      <alignment vertical="top"/>
    </xf>
    <xf numFmtId="0" fontId="14" fillId="0" borderId="0" xfId="1" applyFont="1"/>
    <xf numFmtId="0" fontId="1" fillId="0" borderId="0" xfId="1" applyAlignment="1">
      <alignment horizontal="left" vertical="top"/>
    </xf>
    <xf numFmtId="2" fontId="1" fillId="0" borderId="0" xfId="1" applyNumberFormat="1"/>
    <xf numFmtId="0" fontId="6" fillId="0" borderId="0" xfId="1" applyFont="1" applyAlignment="1">
      <alignment horizontal="left"/>
    </xf>
    <xf numFmtId="0" fontId="6" fillId="0" borderId="1" xfId="1" applyFont="1" applyBorder="1" applyAlignment="1">
      <alignment horizontal="left"/>
    </xf>
    <xf numFmtId="0" fontId="23" fillId="0" borderId="0" xfId="0" applyFont="1" applyAlignment="1">
      <alignment wrapText="1"/>
    </xf>
    <xf numFmtId="0" fontId="2" fillId="4" borderId="0" xfId="72" applyFont="1" applyFill="1"/>
    <xf numFmtId="164" fontId="1" fillId="0" borderId="0" xfId="1" applyNumberFormat="1"/>
    <xf numFmtId="164" fontId="1" fillId="0" borderId="1" xfId="1" applyNumberFormat="1" applyBorder="1"/>
    <xf numFmtId="0" fontId="27" fillId="0" borderId="0" xfId="1" applyFont="1" applyAlignment="1">
      <alignment horizontal="right"/>
    </xf>
    <xf numFmtId="164" fontId="27" fillId="0" borderId="0" xfId="1" applyNumberFormat="1" applyFont="1" applyAlignment="1">
      <alignment horizontal="right"/>
    </xf>
    <xf numFmtId="0" fontId="27" fillId="0" borderId="0" xfId="1" applyFont="1"/>
    <xf numFmtId="164" fontId="14" fillId="0" borderId="0" xfId="1" applyNumberFormat="1" applyFont="1"/>
    <xf numFmtId="168" fontId="14" fillId="0" borderId="0" xfId="1" applyNumberFormat="1" applyFont="1"/>
    <xf numFmtId="0" fontId="5" fillId="0" borderId="1" xfId="1" applyFont="1" applyBorder="1"/>
    <xf numFmtId="164" fontId="14" fillId="0" borderId="1" xfId="1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vertical="top" wrapText="1"/>
    </xf>
    <xf numFmtId="164" fontId="27" fillId="0" borderId="0" xfId="1" applyNumberFormat="1" applyFont="1"/>
    <xf numFmtId="164" fontId="27" fillId="0" borderId="1" xfId="1" applyNumberFormat="1" applyFont="1" applyBorder="1"/>
    <xf numFmtId="0" fontId="1" fillId="0" borderId="1" xfId="1" applyBorder="1" applyAlignment="1">
      <alignment horizontal="justify" vertical="top"/>
    </xf>
    <xf numFmtId="0" fontId="13" fillId="0" borderId="1" xfId="1" applyFont="1" applyBorder="1" applyAlignment="1">
      <alignment wrapText="1"/>
    </xf>
    <xf numFmtId="0" fontId="1" fillId="0" borderId="1" xfId="1" applyBorder="1"/>
    <xf numFmtId="0" fontId="1" fillId="0" borderId="1" xfId="1" applyBorder="1" applyAlignment="1">
      <alignment horizontal="center"/>
    </xf>
    <xf numFmtId="49" fontId="1" fillId="0" borderId="0" xfId="1" applyNumberFormat="1" applyAlignment="1">
      <alignment horizontal="left" vertical="top"/>
    </xf>
    <xf numFmtId="0" fontId="1" fillId="0" borderId="0" xfId="1" applyAlignment="1">
      <alignment horizontal="justify" vertical="top"/>
    </xf>
    <xf numFmtId="0" fontId="13" fillId="0" borderId="0" xfId="1" applyFont="1" applyAlignment="1">
      <alignment wrapText="1"/>
    </xf>
    <xf numFmtId="0" fontId="1" fillId="2" borderId="5" xfId="1" applyFill="1" applyBorder="1"/>
    <xf numFmtId="0" fontId="2" fillId="4" borderId="5" xfId="72" applyFont="1" applyFill="1" applyBorder="1"/>
    <xf numFmtId="4" fontId="14" fillId="3" borderId="5" xfId="1" applyNumberFormat="1" applyFont="1" applyFill="1" applyBorder="1"/>
    <xf numFmtId="0" fontId="20" fillId="2" borderId="5" xfId="1" applyFont="1" applyFill="1" applyBorder="1"/>
    <xf numFmtId="0" fontId="14" fillId="2" borderId="5" xfId="1" applyFont="1" applyFill="1" applyBorder="1"/>
    <xf numFmtId="0" fontId="13" fillId="2" borderId="5" xfId="1" applyFont="1" applyFill="1" applyBorder="1"/>
    <xf numFmtId="0" fontId="20" fillId="3" borderId="5" xfId="1" applyFont="1" applyFill="1" applyBorder="1" applyAlignment="1">
      <alignment horizontal="center"/>
    </xf>
    <xf numFmtId="0" fontId="14" fillId="3" borderId="5" xfId="1" applyFont="1" applyFill="1" applyBorder="1"/>
    <xf numFmtId="49" fontId="19" fillId="0" borderId="0" xfId="1" applyNumberFormat="1" applyFont="1"/>
    <xf numFmtId="0" fontId="19" fillId="0" borderId="0" xfId="1" applyFont="1"/>
    <xf numFmtId="0" fontId="8" fillId="0" borderId="0" xfId="17" applyAlignment="1">
      <alignment horizontal="center"/>
    </xf>
    <xf numFmtId="0" fontId="19" fillId="0" borderId="2" xfId="1" applyFont="1" applyBorder="1"/>
    <xf numFmtId="0" fontId="1" fillId="0" borderId="2" xfId="1" applyBorder="1"/>
    <xf numFmtId="0" fontId="13" fillId="0" borderId="2" xfId="1" applyFont="1" applyBorder="1"/>
    <xf numFmtId="0" fontId="1" fillId="0" borderId="2" xfId="1" applyBorder="1" applyAlignment="1">
      <alignment horizontal="center"/>
    </xf>
    <xf numFmtId="4" fontId="1" fillId="0" borderId="2" xfId="1" applyNumberFormat="1" applyBorder="1"/>
    <xf numFmtId="49" fontId="19" fillId="0" borderId="2" xfId="1" applyNumberFormat="1" applyFont="1" applyBorder="1"/>
    <xf numFmtId="2" fontId="1" fillId="0" borderId="2" xfId="1" applyNumberFormat="1" applyBorder="1"/>
    <xf numFmtId="49" fontId="1" fillId="0" borderId="2" xfId="1" applyNumberFormat="1" applyBorder="1" applyAlignment="1">
      <alignment horizontal="center"/>
    </xf>
    <xf numFmtId="4" fontId="5" fillId="0" borderId="0" xfId="1" applyNumberFormat="1" applyFont="1"/>
    <xf numFmtId="4" fontId="5" fillId="0" borderId="0" xfId="1" applyNumberFormat="1" applyFont="1" applyAlignment="1">
      <alignment horizontal="left" vertical="center" wrapText="1"/>
    </xf>
    <xf numFmtId="4" fontId="14" fillId="0" borderId="0" xfId="1" applyNumberFormat="1" applyFont="1" applyAlignment="1">
      <alignment vertical="center" wrapText="1"/>
    </xf>
    <xf numFmtId="4" fontId="27" fillId="0" borderId="0" xfId="1" applyNumberFormat="1" applyFont="1"/>
    <xf numFmtId="4" fontId="27" fillId="0" borderId="0" xfId="1" applyNumberFormat="1" applyFont="1" applyAlignment="1">
      <alignment horizontal="right"/>
    </xf>
    <xf numFmtId="4" fontId="27" fillId="0" borderId="0" xfId="1" quotePrefix="1" applyNumberFormat="1" applyFont="1"/>
    <xf numFmtId="4" fontId="27" fillId="0" borderId="1" xfId="1" applyNumberFormat="1" applyFont="1" applyBorder="1"/>
    <xf numFmtId="4" fontId="16" fillId="0" borderId="0" xfId="1" applyNumberFormat="1" applyFont="1" applyAlignment="1">
      <alignment horizontal="center"/>
    </xf>
    <xf numFmtId="4" fontId="16" fillId="0" borderId="3" xfId="1" applyNumberFormat="1" applyFont="1" applyBorder="1" applyAlignment="1">
      <alignment horizontal="center"/>
    </xf>
    <xf numFmtId="4" fontId="20" fillId="3" borderId="0" xfId="1" applyNumberFormat="1" applyFont="1" applyFill="1"/>
    <xf numFmtId="4" fontId="20" fillId="3" borderId="5" xfId="1" applyNumberFormat="1" applyFont="1" applyFill="1" applyBorder="1"/>
    <xf numFmtId="2" fontId="1" fillId="0" borderId="0" xfId="1" applyNumberFormat="1" applyAlignment="1">
      <alignment horizontal="left" vertical="top"/>
    </xf>
    <xf numFmtId="0" fontId="13" fillId="0" borderId="0" xfId="71" applyFont="1" applyAlignment="1">
      <alignment horizontal="justify" vertical="top" wrapText="1"/>
    </xf>
    <xf numFmtId="0" fontId="15" fillId="0" borderId="0" xfId="0" applyFont="1"/>
    <xf numFmtId="0" fontId="22" fillId="0" borderId="0" xfId="1" applyFont="1"/>
    <xf numFmtId="0" fontId="23" fillId="0" borderId="0" xfId="0" applyFont="1"/>
    <xf numFmtId="49" fontId="13" fillId="0" borderId="2" xfId="1" applyNumberFormat="1" applyFont="1" applyBorder="1" applyAlignment="1">
      <alignment wrapText="1"/>
    </xf>
    <xf numFmtId="49" fontId="13" fillId="0" borderId="0" xfId="1" applyNumberFormat="1" applyFont="1" applyAlignment="1">
      <alignment wrapText="1"/>
    </xf>
    <xf numFmtId="49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1" applyFont="1" applyAlignment="1">
      <alignment horizontal="left" wrapText="1"/>
    </xf>
    <xf numFmtId="49" fontId="6" fillId="0" borderId="0" xfId="1" applyNumberFormat="1" applyFont="1"/>
    <xf numFmtId="3" fontId="1" fillId="0" borderId="0" xfId="1" applyNumberFormat="1"/>
    <xf numFmtId="0" fontId="38" fillId="0" borderId="0" xfId="1" applyFont="1"/>
    <xf numFmtId="49" fontId="6" fillId="0" borderId="1" xfId="1" applyNumberFormat="1" applyFont="1" applyBorder="1"/>
    <xf numFmtId="164" fontId="6" fillId="0" borderId="1" xfId="1" applyNumberFormat="1" applyFont="1" applyBorder="1" applyAlignment="1">
      <alignment horizontal="right"/>
    </xf>
    <xf numFmtId="164" fontId="1" fillId="0" borderId="0" xfId="1" applyNumberFormat="1" applyAlignment="1">
      <alignment horizontal="center"/>
    </xf>
    <xf numFmtId="0" fontId="13" fillId="3" borderId="0" xfId="1" applyFont="1" applyFill="1"/>
    <xf numFmtId="0" fontId="13" fillId="0" borderId="1" xfId="1" applyFont="1" applyBorder="1" applyAlignment="1">
      <alignment horizontal="justify" vertical="center" wrapText="1"/>
    </xf>
    <xf numFmtId="0" fontId="38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7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3" fillId="0" borderId="0" xfId="1" applyFont="1" applyAlignment="1">
      <alignment horizontal="justify" vertical="top" wrapText="1"/>
    </xf>
    <xf numFmtId="0" fontId="2" fillId="0" borderId="0" xfId="1" applyFont="1" applyAlignment="1">
      <alignment horizontal="justify" vertical="top" wrapText="1"/>
    </xf>
    <xf numFmtId="0" fontId="1" fillId="0" borderId="0" xfId="1" applyAlignment="1">
      <alignment horizontal="justify" vertical="top" wrapText="1"/>
    </xf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left"/>
    </xf>
    <xf numFmtId="0" fontId="13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164" fontId="27" fillId="0" borderId="0" xfId="1" applyNumberFormat="1" applyFont="1" applyAlignment="1">
      <alignment horizontal="right"/>
    </xf>
    <xf numFmtId="164" fontId="27" fillId="0" borderId="1" xfId="1" applyNumberFormat="1" applyFont="1" applyBorder="1" applyAlignment="1">
      <alignment horizontal="right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36" fillId="0" borderId="0" xfId="1" applyFont="1" applyAlignment="1">
      <alignment horizontal="left" vertical="center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top"/>
    </xf>
    <xf numFmtId="0" fontId="14" fillId="0" borderId="0" xfId="1" applyFont="1" applyAlignment="1">
      <alignment horizontal="left" vertical="center" wrapText="1"/>
    </xf>
  </cellXfs>
  <cellStyles count="887">
    <cellStyle name="Comma [0]" xfId="40" xr:uid="{00000000-0005-0000-0000-000000000000}"/>
    <cellStyle name="Comma 2" xfId="208" xr:uid="{00000000-0005-0000-0000-000001000000}"/>
    <cellStyle name="Comma 3" xfId="232" xr:uid="{00000000-0005-0000-0000-000002000000}"/>
    <cellStyle name="Comma0" xfId="209" xr:uid="{00000000-0005-0000-0000-000003000000}"/>
    <cellStyle name="Currency [0]" xfId="41" xr:uid="{00000000-0005-0000-0000-000004000000}"/>
    <cellStyle name="Currency0" xfId="194" xr:uid="{00000000-0005-0000-0000-000005000000}"/>
    <cellStyle name="Date" xfId="228" xr:uid="{00000000-0005-0000-0000-000006000000}"/>
    <cellStyle name="Dobro 2" xfId="874" xr:uid="{00000000-0005-0000-0000-000007000000}"/>
    <cellStyle name="Fixed" xfId="210" xr:uid="{00000000-0005-0000-0000-000008000000}"/>
    <cellStyle name="Heading 1 2" xfId="241" xr:uid="{00000000-0005-0000-0000-000009000000}"/>
    <cellStyle name="Heading 2 2" xfId="198" xr:uid="{00000000-0005-0000-0000-00000A000000}"/>
    <cellStyle name="Hiperpovezava 2" xfId="43" xr:uid="{00000000-0005-0000-0000-00000B000000}"/>
    <cellStyle name="Naslov 10" xfId="756" xr:uid="{00000000-0005-0000-0000-00000C000000}"/>
    <cellStyle name="Naslov 11" xfId="762" xr:uid="{00000000-0005-0000-0000-00000D000000}"/>
    <cellStyle name="Naslov 12" xfId="513" xr:uid="{00000000-0005-0000-0000-00000E000000}"/>
    <cellStyle name="Naslov 13" xfId="533" xr:uid="{00000000-0005-0000-0000-00000F000000}"/>
    <cellStyle name="Naslov 14" xfId="681" xr:uid="{00000000-0005-0000-0000-000010000000}"/>
    <cellStyle name="Naslov 15" xfId="815" xr:uid="{00000000-0005-0000-0000-000011000000}"/>
    <cellStyle name="Naslov 16" xfId="621" xr:uid="{00000000-0005-0000-0000-000012000000}"/>
    <cellStyle name="Naslov 17" xfId="632" xr:uid="{00000000-0005-0000-0000-000013000000}"/>
    <cellStyle name="Naslov 18" xfId="788" xr:uid="{00000000-0005-0000-0000-000014000000}"/>
    <cellStyle name="Naslov 19" xfId="547" xr:uid="{00000000-0005-0000-0000-000015000000}"/>
    <cellStyle name="Naslov 20" xfId="864" xr:uid="{00000000-0005-0000-0000-000016000000}"/>
    <cellStyle name="Naslov 21" xfId="610" xr:uid="{00000000-0005-0000-0000-000017000000}"/>
    <cellStyle name="Naslov 22" xfId="629" xr:uid="{00000000-0005-0000-0000-000018000000}"/>
    <cellStyle name="Naslov 23" xfId="826" xr:uid="{00000000-0005-0000-0000-000019000000}"/>
    <cellStyle name="Naslov 24" xfId="856" xr:uid="{00000000-0005-0000-0000-00001A000000}"/>
    <cellStyle name="Naslov 25" xfId="671" xr:uid="{00000000-0005-0000-0000-00001B000000}"/>
    <cellStyle name="Naslov 26" xfId="651" xr:uid="{00000000-0005-0000-0000-00001C000000}"/>
    <cellStyle name="Naslov 27" xfId="828" xr:uid="{00000000-0005-0000-0000-00001D000000}"/>
    <cellStyle name="Naslov 28" xfId="604" xr:uid="{00000000-0005-0000-0000-00001E000000}"/>
    <cellStyle name="Naslov 29" xfId="510" xr:uid="{00000000-0005-0000-0000-00001F000000}"/>
    <cellStyle name="Naslov 30" xfId="611" xr:uid="{00000000-0005-0000-0000-000020000000}"/>
    <cellStyle name="Naslov 31" xfId="863" xr:uid="{00000000-0005-0000-0000-000021000000}"/>
    <cellStyle name="Naslov 32" xfId="538" xr:uid="{00000000-0005-0000-0000-000022000000}"/>
    <cellStyle name="Naslov 33" xfId="641" xr:uid="{00000000-0005-0000-0000-000023000000}"/>
    <cellStyle name="Naslov 34" xfId="528" xr:uid="{00000000-0005-0000-0000-000024000000}"/>
    <cellStyle name="Naslov 35" xfId="530" xr:uid="{00000000-0005-0000-0000-000025000000}"/>
    <cellStyle name="Naslov 36" xfId="630" xr:uid="{00000000-0005-0000-0000-000026000000}"/>
    <cellStyle name="Naslov 37" xfId="774" xr:uid="{00000000-0005-0000-0000-000027000000}"/>
    <cellStyle name="Naslov 38" xfId="703" xr:uid="{00000000-0005-0000-0000-000028000000}"/>
    <cellStyle name="Naslov 39" xfId="561" xr:uid="{00000000-0005-0000-0000-000029000000}"/>
    <cellStyle name="Naslov 5" xfId="617" xr:uid="{00000000-0005-0000-0000-00002A000000}"/>
    <cellStyle name="Naslov 6" xfId="729" xr:uid="{00000000-0005-0000-0000-00002B000000}"/>
    <cellStyle name="Naslov 7" xfId="701" xr:uid="{00000000-0005-0000-0000-00002C000000}"/>
    <cellStyle name="Naslov 8" xfId="580" xr:uid="{00000000-0005-0000-0000-00002D000000}"/>
    <cellStyle name="Naslov 9" xfId="865" xr:uid="{00000000-0005-0000-0000-00002E000000}"/>
    <cellStyle name="naslov2" xfId="37" xr:uid="{00000000-0005-0000-0000-00002F000000}"/>
    <cellStyle name="Navadno" xfId="0" builtinId="0"/>
    <cellStyle name="Navadno 10" xfId="73" xr:uid="{00000000-0005-0000-0000-000031000000}"/>
    <cellStyle name="Navadno 10 2" xfId="789" xr:uid="{00000000-0005-0000-0000-000032000000}"/>
    <cellStyle name="Navadno 100" xfId="723" xr:uid="{00000000-0005-0000-0000-000033000000}"/>
    <cellStyle name="Navadno 101" xfId="858" xr:uid="{00000000-0005-0000-0000-000034000000}"/>
    <cellStyle name="Navadno 102" xfId="736" xr:uid="{00000000-0005-0000-0000-000035000000}"/>
    <cellStyle name="Navadno 103" xfId="829" xr:uid="{00000000-0005-0000-0000-000036000000}"/>
    <cellStyle name="Navadno 104" xfId="656" xr:uid="{00000000-0005-0000-0000-000037000000}"/>
    <cellStyle name="Navadno 105" xfId="696" xr:uid="{00000000-0005-0000-0000-000038000000}"/>
    <cellStyle name="Navadno 106" xfId="532" xr:uid="{00000000-0005-0000-0000-000039000000}"/>
    <cellStyle name="Navadno 107" xfId="525" xr:uid="{00000000-0005-0000-0000-00003A000000}"/>
    <cellStyle name="Navadno 108" xfId="825" xr:uid="{00000000-0005-0000-0000-00003B000000}"/>
    <cellStyle name="Navadno 109" xfId="680" xr:uid="{00000000-0005-0000-0000-00003C000000}"/>
    <cellStyle name="Navadno 11" xfId="72" xr:uid="{00000000-0005-0000-0000-00003D000000}"/>
    <cellStyle name="Navadno 11 2" xfId="619" xr:uid="{00000000-0005-0000-0000-00003E000000}"/>
    <cellStyle name="Navadno 110" xfId="775" xr:uid="{00000000-0005-0000-0000-00003F000000}"/>
    <cellStyle name="Navadno 111" xfId="732" xr:uid="{00000000-0005-0000-0000-000040000000}"/>
    <cellStyle name="Navadno 112" xfId="658" xr:uid="{00000000-0005-0000-0000-000041000000}"/>
    <cellStyle name="Navadno 113" xfId="832" xr:uid="{00000000-0005-0000-0000-000042000000}"/>
    <cellStyle name="Navadno 114" xfId="768" xr:uid="{00000000-0005-0000-0000-000043000000}"/>
    <cellStyle name="Navadno 115" xfId="552" xr:uid="{00000000-0005-0000-0000-000044000000}"/>
    <cellStyle name="Navadno 116" xfId="744" xr:uid="{00000000-0005-0000-0000-000045000000}"/>
    <cellStyle name="Navadno 117" xfId="564" xr:uid="{00000000-0005-0000-0000-000046000000}"/>
    <cellStyle name="Navadno 118" xfId="807" xr:uid="{00000000-0005-0000-0000-000047000000}"/>
    <cellStyle name="Navadno 119" xfId="836" xr:uid="{00000000-0005-0000-0000-000048000000}"/>
    <cellStyle name="Navadno 12" xfId="88" xr:uid="{00000000-0005-0000-0000-000049000000}"/>
    <cellStyle name="Navadno 12 2" xfId="567" xr:uid="{00000000-0005-0000-0000-00004A000000}"/>
    <cellStyle name="Navadno 120" xfId="749" xr:uid="{00000000-0005-0000-0000-00004B000000}"/>
    <cellStyle name="Navadno 121" xfId="655" xr:uid="{00000000-0005-0000-0000-00004C000000}"/>
    <cellStyle name="Navadno 122" xfId="691" xr:uid="{00000000-0005-0000-0000-00004D000000}"/>
    <cellStyle name="Navadno 123" xfId="592" xr:uid="{00000000-0005-0000-0000-00004E000000}"/>
    <cellStyle name="Navadno 124" xfId="730" xr:uid="{00000000-0005-0000-0000-00004F000000}"/>
    <cellStyle name="Navadno 125" xfId="806" xr:uid="{00000000-0005-0000-0000-000050000000}"/>
    <cellStyle name="Navadno 126" xfId="779" xr:uid="{00000000-0005-0000-0000-000051000000}"/>
    <cellStyle name="Navadno 127" xfId="576" xr:uid="{00000000-0005-0000-0000-000052000000}"/>
    <cellStyle name="Navadno 128" xfId="814" xr:uid="{00000000-0005-0000-0000-000053000000}"/>
    <cellStyle name="Navadno 129" xfId="646" xr:uid="{00000000-0005-0000-0000-000054000000}"/>
    <cellStyle name="Navadno 13" xfId="218" xr:uid="{00000000-0005-0000-0000-000055000000}"/>
    <cellStyle name="Navadno 13 2" xfId="704" xr:uid="{00000000-0005-0000-0000-000056000000}"/>
    <cellStyle name="Navadno 130" xfId="624" xr:uid="{00000000-0005-0000-0000-000057000000}"/>
    <cellStyle name="Navadno 131" xfId="583" xr:uid="{00000000-0005-0000-0000-000058000000}"/>
    <cellStyle name="Navadno 132" xfId="633" xr:uid="{00000000-0005-0000-0000-000059000000}"/>
    <cellStyle name="Navadno 133" xfId="808" xr:uid="{00000000-0005-0000-0000-00005A000000}"/>
    <cellStyle name="Navadno 134" xfId="639" xr:uid="{00000000-0005-0000-0000-00005B000000}"/>
    <cellStyle name="Navadno 135" xfId="798" xr:uid="{00000000-0005-0000-0000-00005C000000}"/>
    <cellStyle name="Navadno 136" xfId="765" xr:uid="{00000000-0005-0000-0000-00005D000000}"/>
    <cellStyle name="Navadno 137" xfId="842" xr:uid="{00000000-0005-0000-0000-00005E000000}"/>
    <cellStyle name="Navadno 138" xfId="499" xr:uid="{00000000-0005-0000-0000-00005F000000}"/>
    <cellStyle name="Navadno 139" xfId="853" xr:uid="{00000000-0005-0000-0000-000060000000}"/>
    <cellStyle name="Navadno 14" xfId="74" xr:uid="{00000000-0005-0000-0000-000061000000}"/>
    <cellStyle name="Navadno 14 2" xfId="682" xr:uid="{00000000-0005-0000-0000-000062000000}"/>
    <cellStyle name="Navadno 140" xfId="721" xr:uid="{00000000-0005-0000-0000-000063000000}"/>
    <cellStyle name="Navadno 141" xfId="848" xr:uid="{00000000-0005-0000-0000-000064000000}"/>
    <cellStyle name="Navadno 142" xfId="823" xr:uid="{00000000-0005-0000-0000-000065000000}"/>
    <cellStyle name="Navadno 143" xfId="673" xr:uid="{00000000-0005-0000-0000-000066000000}"/>
    <cellStyle name="Navadno 144" xfId="599" xr:uid="{00000000-0005-0000-0000-000067000000}"/>
    <cellStyle name="Navadno 145" xfId="542" xr:uid="{00000000-0005-0000-0000-000068000000}"/>
    <cellStyle name="Navadno 146" xfId="852" xr:uid="{00000000-0005-0000-0000-000069000000}"/>
    <cellStyle name="Navadno 147" xfId="664" xr:uid="{00000000-0005-0000-0000-00006A000000}"/>
    <cellStyle name="Navadno 148" xfId="578" xr:uid="{00000000-0005-0000-0000-00006B000000}"/>
    <cellStyle name="Navadno 149" xfId="813" xr:uid="{00000000-0005-0000-0000-00006C000000}"/>
    <cellStyle name="Navadno 15" xfId="75" xr:uid="{00000000-0005-0000-0000-00006D000000}"/>
    <cellStyle name="Navadno 15 2" xfId="781" xr:uid="{00000000-0005-0000-0000-00006E000000}"/>
    <cellStyle name="Navadno 150" xfId="792" xr:uid="{00000000-0005-0000-0000-00006F000000}"/>
    <cellStyle name="Navadno 151" xfId="860" xr:uid="{00000000-0005-0000-0000-000070000000}"/>
    <cellStyle name="Navadno 152" xfId="726" xr:uid="{00000000-0005-0000-0000-000071000000}"/>
    <cellStyle name="Navadno 153" xfId="878" xr:uid="{00000000-0005-0000-0000-000072000000}"/>
    <cellStyle name="Navadno 154" xfId="713" xr:uid="{00000000-0005-0000-0000-000073000000}"/>
    <cellStyle name="Navadno 155" xfId="676" xr:uid="{00000000-0005-0000-0000-000074000000}"/>
    <cellStyle name="Navadno 156" xfId="566" xr:uid="{00000000-0005-0000-0000-000075000000}"/>
    <cellStyle name="Navadno 157" xfId="551" xr:uid="{00000000-0005-0000-0000-000076000000}"/>
    <cellStyle name="Navadno 158" xfId="586" xr:uid="{00000000-0005-0000-0000-000077000000}"/>
    <cellStyle name="Navadno 159" xfId="595" xr:uid="{00000000-0005-0000-0000-000078000000}"/>
    <cellStyle name="Navadno 16" xfId="192" xr:uid="{00000000-0005-0000-0000-000079000000}"/>
    <cellStyle name="Navadno 16 2" xfId="541" xr:uid="{00000000-0005-0000-0000-00007A000000}"/>
    <cellStyle name="Navadno 16 2 2" xfId="833" xr:uid="{00000000-0005-0000-0000-00007B000000}"/>
    <cellStyle name="Navadno 160" xfId="568" xr:uid="{00000000-0005-0000-0000-00007C000000}"/>
    <cellStyle name="Navadno 161" xfId="516" xr:uid="{00000000-0005-0000-0000-00007D000000}"/>
    <cellStyle name="Navadno 162" xfId="771" xr:uid="{00000000-0005-0000-0000-00007E000000}"/>
    <cellStyle name="Navadno 163" xfId="665" xr:uid="{00000000-0005-0000-0000-00007F000000}"/>
    <cellStyle name="Navadno 164" xfId="753" xr:uid="{00000000-0005-0000-0000-000080000000}"/>
    <cellStyle name="Navadno 165" xfId="560" xr:uid="{00000000-0005-0000-0000-000081000000}"/>
    <cellStyle name="Navadno 166" xfId="607" xr:uid="{00000000-0005-0000-0000-000082000000}"/>
    <cellStyle name="Navadno 167" xfId="801" xr:uid="{00000000-0005-0000-0000-000083000000}"/>
    <cellStyle name="Navadno 168" xfId="543" xr:uid="{00000000-0005-0000-0000-000084000000}"/>
    <cellStyle name="Navadno 169" xfId="702" xr:uid="{00000000-0005-0000-0000-000085000000}"/>
    <cellStyle name="Navadno 17" xfId="235" xr:uid="{00000000-0005-0000-0000-000086000000}"/>
    <cellStyle name="Navadno 17 2" xfId="746" xr:uid="{00000000-0005-0000-0000-000087000000}"/>
    <cellStyle name="Navadno 17 2 2" xfId="819" xr:uid="{00000000-0005-0000-0000-000088000000}"/>
    <cellStyle name="Navadno 170" xfId="700" xr:uid="{00000000-0005-0000-0000-000089000000}"/>
    <cellStyle name="Navadno 171" xfId="677" xr:uid="{00000000-0005-0000-0000-00008A000000}"/>
    <cellStyle name="Navadno 172" xfId="634" xr:uid="{00000000-0005-0000-0000-00008B000000}"/>
    <cellStyle name="Navadno 173" xfId="544" xr:uid="{00000000-0005-0000-0000-00008C000000}"/>
    <cellStyle name="Navadno 174" xfId="725" xr:uid="{00000000-0005-0000-0000-00008D000000}"/>
    <cellStyle name="Navadno 175" xfId="708" xr:uid="{00000000-0005-0000-0000-00008E000000}"/>
    <cellStyle name="Navadno 176" xfId="508" xr:uid="{00000000-0005-0000-0000-00008F000000}"/>
    <cellStyle name="Navadno 177" xfId="660" xr:uid="{00000000-0005-0000-0000-000090000000}"/>
    <cellStyle name="Navadno 178" xfId="642" xr:uid="{00000000-0005-0000-0000-000091000000}"/>
    <cellStyle name="Navadno 179" xfId="613" xr:uid="{00000000-0005-0000-0000-000092000000}"/>
    <cellStyle name="Navadno 18" xfId="282" xr:uid="{00000000-0005-0000-0000-000093000000}"/>
    <cellStyle name="Navadno 18 2" xfId="685" xr:uid="{00000000-0005-0000-0000-000094000000}"/>
    <cellStyle name="Navadno 18 2 2" xfId="881" xr:uid="{00000000-0005-0000-0000-000095000000}"/>
    <cellStyle name="Navadno 180" xfId="589" xr:uid="{00000000-0005-0000-0000-000096000000}"/>
    <cellStyle name="Navadno 181" xfId="705" xr:uid="{00000000-0005-0000-0000-000097000000}"/>
    <cellStyle name="Navadno 182" xfId="761" xr:uid="{00000000-0005-0000-0000-000098000000}"/>
    <cellStyle name="Navadno 183" xfId="822" xr:uid="{00000000-0005-0000-0000-000099000000}"/>
    <cellStyle name="Navadno 184" xfId="640" xr:uid="{00000000-0005-0000-0000-00009A000000}"/>
    <cellStyle name="Navadno 185" xfId="662" xr:uid="{00000000-0005-0000-0000-00009B000000}"/>
    <cellStyle name="Navadno 186" xfId="678" xr:uid="{00000000-0005-0000-0000-00009C000000}"/>
    <cellStyle name="Navadno 187" xfId="594" xr:uid="{00000000-0005-0000-0000-00009D000000}"/>
    <cellStyle name="Navadno 188" xfId="531" xr:uid="{00000000-0005-0000-0000-00009E000000}"/>
    <cellStyle name="Navadno 189" xfId="841" xr:uid="{00000000-0005-0000-0000-00009F000000}"/>
    <cellStyle name="Navadno 19" xfId="284" xr:uid="{00000000-0005-0000-0000-0000A0000000}"/>
    <cellStyle name="Navadno 19 2" xfId="795" xr:uid="{00000000-0005-0000-0000-0000A1000000}"/>
    <cellStyle name="Navadno 19 2 2" xfId="505" xr:uid="{00000000-0005-0000-0000-0000A2000000}"/>
    <cellStyle name="Navadno 190" xfId="755" xr:uid="{00000000-0005-0000-0000-0000A3000000}"/>
    <cellStyle name="Navadno 191" xfId="803" xr:uid="{00000000-0005-0000-0000-0000A4000000}"/>
    <cellStyle name="Navadno 192" xfId="770" xr:uid="{00000000-0005-0000-0000-0000A5000000}"/>
    <cellStyle name="Navadno 193" xfId="570" xr:uid="{00000000-0005-0000-0000-0000A6000000}"/>
    <cellStyle name="Navadno 194" xfId="855" xr:uid="{00000000-0005-0000-0000-0000A7000000}"/>
    <cellStyle name="Navadno 195" xfId="603" xr:uid="{00000000-0005-0000-0000-0000A8000000}"/>
    <cellStyle name="Navadno 196" xfId="773" xr:uid="{00000000-0005-0000-0000-0000A9000000}"/>
    <cellStyle name="Navadno 197" xfId="840" xr:uid="{00000000-0005-0000-0000-0000AA000000}"/>
    <cellStyle name="Navadno 198" xfId="626" xr:uid="{00000000-0005-0000-0000-0000AB000000}"/>
    <cellStyle name="Navadno 199" xfId="694" xr:uid="{00000000-0005-0000-0000-0000AC000000}"/>
    <cellStyle name="Navadno 2" xfId="1" xr:uid="{00000000-0005-0000-0000-0000AD000000}"/>
    <cellStyle name="Navadno 2 10" xfId="724" xr:uid="{00000000-0005-0000-0000-0000AE000000}"/>
    <cellStyle name="Navadno 2 11" xfId="859" xr:uid="{00000000-0005-0000-0000-0000AF000000}"/>
    <cellStyle name="Navadno 2 12" xfId="751" xr:uid="{00000000-0005-0000-0000-0000B0000000}"/>
    <cellStyle name="Navadno 2 13" xfId="879" xr:uid="{00000000-0005-0000-0000-0000B1000000}"/>
    <cellStyle name="Navadno 2 14" xfId="588" xr:uid="{00000000-0005-0000-0000-0000B2000000}"/>
    <cellStyle name="Navadno 2 15" xfId="605" xr:uid="{00000000-0005-0000-0000-0000B3000000}"/>
    <cellStyle name="Navadno 2 16" xfId="754" xr:uid="{00000000-0005-0000-0000-0000B4000000}"/>
    <cellStyle name="Navadno 2 17" xfId="715" xr:uid="{00000000-0005-0000-0000-0000B5000000}"/>
    <cellStyle name="Navadno 2 18" xfId="776" xr:uid="{00000000-0005-0000-0000-0000B6000000}"/>
    <cellStyle name="Navadno 2 19" xfId="752" xr:uid="{00000000-0005-0000-0000-0000B7000000}"/>
    <cellStyle name="Navadno 2 2" xfId="13" xr:uid="{00000000-0005-0000-0000-0000B8000000}"/>
    <cellStyle name="Navadno 2 2 10" xfId="19" xr:uid="{00000000-0005-0000-0000-0000B9000000}"/>
    <cellStyle name="Navadno 2 2 10 2" xfId="866" xr:uid="{00000000-0005-0000-0000-0000BA000000}"/>
    <cellStyle name="Navadno 2 2 11" xfId="45" xr:uid="{00000000-0005-0000-0000-0000BB000000}"/>
    <cellStyle name="Navadno 2 2 11 10" xfId="392" xr:uid="{00000000-0005-0000-0000-0000BC000000}"/>
    <cellStyle name="Navadno 2 2 11 11" xfId="378" xr:uid="{00000000-0005-0000-0000-0000BD000000}"/>
    <cellStyle name="Navadno 2 2 11 12" xfId="411" xr:uid="{00000000-0005-0000-0000-0000BE000000}"/>
    <cellStyle name="Navadno 2 2 11 13" xfId="429" xr:uid="{00000000-0005-0000-0000-0000BF000000}"/>
    <cellStyle name="Navadno 2 2 11 14" xfId="445" xr:uid="{00000000-0005-0000-0000-0000C0000000}"/>
    <cellStyle name="Navadno 2 2 11 15" xfId="461" xr:uid="{00000000-0005-0000-0000-0000C1000000}"/>
    <cellStyle name="Navadno 2 2 11 2" xfId="59" xr:uid="{00000000-0005-0000-0000-0000C2000000}"/>
    <cellStyle name="Navadno 2 2 11 2 10" xfId="357" xr:uid="{00000000-0005-0000-0000-0000C3000000}"/>
    <cellStyle name="Navadno 2 2 11 2 11" xfId="413" xr:uid="{00000000-0005-0000-0000-0000C4000000}"/>
    <cellStyle name="Navadno 2 2 11 2 12" xfId="431" xr:uid="{00000000-0005-0000-0000-0000C5000000}"/>
    <cellStyle name="Navadno 2 2 11 2 13" xfId="447" xr:uid="{00000000-0005-0000-0000-0000C6000000}"/>
    <cellStyle name="Navadno 2 2 11 2 14" xfId="464" xr:uid="{00000000-0005-0000-0000-0000C7000000}"/>
    <cellStyle name="Navadno 2 2 11 2 15" xfId="476" xr:uid="{00000000-0005-0000-0000-0000C8000000}"/>
    <cellStyle name="Navadno 2 2 11 2 2" xfId="66" xr:uid="{00000000-0005-0000-0000-0000C9000000}"/>
    <cellStyle name="Navadno 2 2 11 2 2 2" xfId="264" xr:uid="{00000000-0005-0000-0000-0000CA000000}"/>
    <cellStyle name="Navadno 2 2 11 2 2 2 2" xfId="269" xr:uid="{00000000-0005-0000-0000-0000CB000000}"/>
    <cellStyle name="Navadno 2 2 11 2 3" xfId="112" xr:uid="{00000000-0005-0000-0000-0000CC000000}"/>
    <cellStyle name="Navadno 2 2 11 2 4" xfId="123" xr:uid="{00000000-0005-0000-0000-0000CD000000}"/>
    <cellStyle name="Navadno 2 2 11 2 5" xfId="153" xr:uid="{00000000-0005-0000-0000-0000CE000000}"/>
    <cellStyle name="Navadno 2 2 11 2 6" xfId="163" xr:uid="{00000000-0005-0000-0000-0000CF000000}"/>
    <cellStyle name="Navadno 2 2 11 2 7" xfId="183" xr:uid="{00000000-0005-0000-0000-0000D0000000}"/>
    <cellStyle name="Navadno 2 2 11 2 8" xfId="236" xr:uid="{00000000-0005-0000-0000-0000D1000000}"/>
    <cellStyle name="Navadno 2 2 11 2 9" xfId="234" xr:uid="{00000000-0005-0000-0000-0000D2000000}"/>
    <cellStyle name="Navadno 2 2 11 3" xfId="107" xr:uid="{00000000-0005-0000-0000-0000D3000000}"/>
    <cellStyle name="Navadno 2 2 11 3 2" xfId="250" xr:uid="{00000000-0005-0000-0000-0000D4000000}"/>
    <cellStyle name="Navadno 2 2 11 4" xfId="101" xr:uid="{00000000-0005-0000-0000-0000D5000000}"/>
    <cellStyle name="Navadno 2 2 11 5" xfId="148" xr:uid="{00000000-0005-0000-0000-0000D6000000}"/>
    <cellStyle name="Navadno 2 2 11 6" xfId="132" xr:uid="{00000000-0005-0000-0000-0000D7000000}"/>
    <cellStyle name="Navadno 2 2 11 7" xfId="178" xr:uid="{00000000-0005-0000-0000-0000D8000000}"/>
    <cellStyle name="Navadno 2 2 11 8" xfId="225" xr:uid="{00000000-0005-0000-0000-0000D9000000}"/>
    <cellStyle name="Navadno 2 2 11 9" xfId="200" xr:uid="{00000000-0005-0000-0000-0000DA000000}"/>
    <cellStyle name="Navadno 2 2 12" xfId="50" xr:uid="{00000000-0005-0000-0000-0000DB000000}"/>
    <cellStyle name="Navadno 2 2 12 10" xfId="371" xr:uid="{00000000-0005-0000-0000-0000DC000000}"/>
    <cellStyle name="Navadno 2 2 12 11" xfId="397" xr:uid="{00000000-0005-0000-0000-0000DD000000}"/>
    <cellStyle name="Navadno 2 2 12 12" xfId="361" xr:uid="{00000000-0005-0000-0000-0000DE000000}"/>
    <cellStyle name="Navadno 2 2 12 13" xfId="356" xr:uid="{00000000-0005-0000-0000-0000DF000000}"/>
    <cellStyle name="Navadno 2 2 12 14" xfId="419" xr:uid="{00000000-0005-0000-0000-0000E0000000}"/>
    <cellStyle name="Navadno 2 2 12 15" xfId="436" xr:uid="{00000000-0005-0000-0000-0000E1000000}"/>
    <cellStyle name="Navadno 2 2 12 2" xfId="54" xr:uid="{00000000-0005-0000-0000-0000E2000000}"/>
    <cellStyle name="Navadno 2 2 12 2 2" xfId="255" xr:uid="{00000000-0005-0000-0000-0000E3000000}"/>
    <cellStyle name="Navadno 2 2 12 2 2 2" xfId="259" xr:uid="{00000000-0005-0000-0000-0000E4000000}"/>
    <cellStyle name="Navadno 2 2 12 3" xfId="102" xr:uid="{00000000-0005-0000-0000-0000E5000000}"/>
    <cellStyle name="Navadno 2 2 12 4" xfId="96" xr:uid="{00000000-0005-0000-0000-0000E6000000}"/>
    <cellStyle name="Navadno 2 2 12 5" xfId="143" xr:uid="{00000000-0005-0000-0000-0000E7000000}"/>
    <cellStyle name="Navadno 2 2 12 6" xfId="140" xr:uid="{00000000-0005-0000-0000-0000E8000000}"/>
    <cellStyle name="Navadno 2 2 12 7" xfId="173" xr:uid="{00000000-0005-0000-0000-0000E9000000}"/>
    <cellStyle name="Navadno 2 2 12 8" xfId="220" xr:uid="{00000000-0005-0000-0000-0000EA000000}"/>
    <cellStyle name="Navadno 2 2 12 9" xfId="205" xr:uid="{00000000-0005-0000-0000-0000EB000000}"/>
    <cellStyle name="Navadno 2 2 13" xfId="76" xr:uid="{00000000-0005-0000-0000-0000EC000000}"/>
    <cellStyle name="Navadno 2 2 13 2" xfId="867" xr:uid="{00000000-0005-0000-0000-0000ED000000}"/>
    <cellStyle name="Navadno 2 2 14" xfId="77" xr:uid="{00000000-0005-0000-0000-0000EE000000}"/>
    <cellStyle name="Navadno 2 2 14 2" xfId="245" xr:uid="{00000000-0005-0000-0000-0000EF000000}"/>
    <cellStyle name="Navadno 2 2 14 2 2" xfId="274" xr:uid="{00000000-0005-0000-0000-0000F0000000}"/>
    <cellStyle name="Navadno 2 2 15" xfId="78" xr:uid="{00000000-0005-0000-0000-0000F1000000}"/>
    <cellStyle name="Navadno 2 2 16" xfId="89" xr:uid="{00000000-0005-0000-0000-0000F2000000}"/>
    <cellStyle name="Navadno 2 2 16 2" xfId="276" xr:uid="{00000000-0005-0000-0000-0000F3000000}"/>
    <cellStyle name="Navadno 2 2 17" xfId="98" xr:uid="{00000000-0005-0000-0000-0000F4000000}"/>
    <cellStyle name="Navadno 2 2 18" xfId="128" xr:uid="{00000000-0005-0000-0000-0000F5000000}"/>
    <cellStyle name="Navadno 2 2 19" xfId="139" xr:uid="{00000000-0005-0000-0000-0000F6000000}"/>
    <cellStyle name="Navadno 2 2 2" xfId="20" xr:uid="{00000000-0005-0000-0000-0000F7000000}"/>
    <cellStyle name="Navadno 2 2 20" xfId="168" xr:uid="{00000000-0005-0000-0000-0000F8000000}"/>
    <cellStyle name="Navadno 2 2 21" xfId="197" xr:uid="{00000000-0005-0000-0000-0000F9000000}"/>
    <cellStyle name="Navadno 2 2 22" xfId="213" xr:uid="{00000000-0005-0000-0000-0000FA000000}"/>
    <cellStyle name="Navadno 2 2 23" xfId="345" xr:uid="{00000000-0005-0000-0000-0000FB000000}"/>
    <cellStyle name="Navadno 2 2 24" xfId="352" xr:uid="{00000000-0005-0000-0000-0000FC000000}"/>
    <cellStyle name="Navadno 2 2 25" xfId="349" xr:uid="{00000000-0005-0000-0000-0000FD000000}"/>
    <cellStyle name="Navadno 2 2 26" xfId="383" xr:uid="{00000000-0005-0000-0000-0000FE000000}"/>
    <cellStyle name="Navadno 2 2 27" xfId="354" xr:uid="{00000000-0005-0000-0000-0000FF000000}"/>
    <cellStyle name="Navadno 2 2 28" xfId="348" xr:uid="{00000000-0005-0000-0000-000000010000}"/>
    <cellStyle name="Navadno 2 2 29" xfId="384" xr:uid="{00000000-0005-0000-0000-000001010000}"/>
    <cellStyle name="Navadno 2 2 3" xfId="21" xr:uid="{00000000-0005-0000-0000-000002010000}"/>
    <cellStyle name="Navadno 2 2 30" xfId="481" xr:uid="{00000000-0005-0000-0000-000003010000}"/>
    <cellStyle name="Navadno 2 2 31" xfId="454" xr:uid="{00000000-0005-0000-0000-000004010000}"/>
    <cellStyle name="Navadno 2 2 4" xfId="22" xr:uid="{00000000-0005-0000-0000-000005010000}"/>
    <cellStyle name="Navadno 2 2 5" xfId="23" xr:uid="{00000000-0005-0000-0000-000006010000}"/>
    <cellStyle name="Navadno 2 2 6" xfId="24" xr:uid="{00000000-0005-0000-0000-000007010000}"/>
    <cellStyle name="Navadno 2 2 7" xfId="25" xr:uid="{00000000-0005-0000-0000-000008010000}"/>
    <cellStyle name="Navadno 2 2 8" xfId="26" xr:uid="{00000000-0005-0000-0000-000009010000}"/>
    <cellStyle name="Navadno 2 2 9" xfId="27" xr:uid="{00000000-0005-0000-0000-00000A010000}"/>
    <cellStyle name="Navadno 2 20" xfId="699" xr:uid="{00000000-0005-0000-0000-00000B010000}"/>
    <cellStyle name="Navadno 2 21" xfId="831" xr:uid="{00000000-0005-0000-0000-00000C010000}"/>
    <cellStyle name="Navadno 2 22" xfId="559" xr:uid="{00000000-0005-0000-0000-00000D010000}"/>
    <cellStyle name="Navadno 2 23" xfId="759" xr:uid="{00000000-0005-0000-0000-00000E010000}"/>
    <cellStyle name="Navadno 2 24" xfId="557" xr:uid="{00000000-0005-0000-0000-00000F010000}"/>
    <cellStyle name="Navadno 2 25" xfId="504" xr:uid="{00000000-0005-0000-0000-000010010000}"/>
    <cellStyle name="Navadno 2 26" xfId="522" xr:uid="{00000000-0005-0000-0000-000011010000}"/>
    <cellStyle name="Navadno 2 27" xfId="835" xr:uid="{00000000-0005-0000-0000-000012010000}"/>
    <cellStyle name="Navadno 2 28" xfId="689" xr:uid="{00000000-0005-0000-0000-000013010000}"/>
    <cellStyle name="Navadno 2 29" xfId="668" xr:uid="{00000000-0005-0000-0000-000014010000}"/>
    <cellStyle name="Navadno 2 3" xfId="188" xr:uid="{00000000-0005-0000-0000-000015010000}"/>
    <cellStyle name="Navadno 2 3 2" xfId="579" xr:uid="{00000000-0005-0000-0000-000016010000}"/>
    <cellStyle name="Navadno 2 30" xfId="537" xr:uid="{00000000-0005-0000-0000-000017010000}"/>
    <cellStyle name="Navadno 2 31" xfId="527" xr:uid="{00000000-0005-0000-0000-000018010000}"/>
    <cellStyle name="Navadno 2 32" xfId="590" xr:uid="{00000000-0005-0000-0000-000019010000}"/>
    <cellStyle name="Navadno 2 33" xfId="722" xr:uid="{00000000-0005-0000-0000-00001A010000}"/>
    <cellStyle name="Navadno 2 34" xfId="523" xr:uid="{00000000-0005-0000-0000-00001B010000}"/>
    <cellStyle name="Navadno 2 35" xfId="809" xr:uid="{00000000-0005-0000-0000-00001C010000}"/>
    <cellStyle name="Navadno 2 36" xfId="606" xr:uid="{00000000-0005-0000-0000-00001D010000}"/>
    <cellStyle name="Navadno 2 4" xfId="189" xr:uid="{00000000-0005-0000-0000-00001E010000}"/>
    <cellStyle name="Navadno 2 4 2" xfId="690" xr:uid="{00000000-0005-0000-0000-00001F010000}"/>
    <cellStyle name="Navadno 2 5" xfId="489" xr:uid="{00000000-0005-0000-0000-000020010000}"/>
    <cellStyle name="Navadno 2 5 2" xfId="498" xr:uid="{00000000-0005-0000-0000-000021010000}"/>
    <cellStyle name="Navadno 2 6" xfId="493" xr:uid="{00000000-0005-0000-0000-000022010000}"/>
    <cellStyle name="Navadno 2 6 2" xfId="648" xr:uid="{00000000-0005-0000-0000-000023010000}"/>
    <cellStyle name="Navadno 2 7" xfId="492" xr:uid="{00000000-0005-0000-0000-000024010000}"/>
    <cellStyle name="Navadno 2 7 2" xfId="794" xr:uid="{00000000-0005-0000-0000-000025010000}"/>
    <cellStyle name="Navadno 2 8" xfId="834" xr:uid="{00000000-0005-0000-0000-000026010000}"/>
    <cellStyle name="Navadno 2 9" xfId="526" xr:uid="{00000000-0005-0000-0000-000027010000}"/>
    <cellStyle name="Navadno 20" xfId="286" xr:uid="{00000000-0005-0000-0000-000028010000}"/>
    <cellStyle name="Navadno 20 2" xfId="740" xr:uid="{00000000-0005-0000-0000-000029010000}"/>
    <cellStyle name="Navadno 20 2 2" xfId="614" xr:uid="{00000000-0005-0000-0000-00002A010000}"/>
    <cellStyle name="Navadno 200" xfId="534" xr:uid="{00000000-0005-0000-0000-00002B010000}"/>
    <cellStyle name="Navadno 201" xfId="623" xr:uid="{00000000-0005-0000-0000-00002C010000}"/>
    <cellStyle name="Navadno 202" xfId="518" xr:uid="{00000000-0005-0000-0000-00002D010000}"/>
    <cellStyle name="Navadno 203" xfId="591" xr:uid="{00000000-0005-0000-0000-00002E010000}"/>
    <cellStyle name="Navadno 204" xfId="785" xr:uid="{00000000-0005-0000-0000-00002F010000}"/>
    <cellStyle name="Navadno 205" xfId="597" xr:uid="{00000000-0005-0000-0000-000030010000}"/>
    <cellStyle name="Navadno 206" xfId="643" xr:uid="{00000000-0005-0000-0000-000031010000}"/>
    <cellStyle name="Navadno 207" xfId="602" xr:uid="{00000000-0005-0000-0000-000032010000}"/>
    <cellStyle name="Navadno 208" xfId="501" xr:uid="{00000000-0005-0000-0000-000033010000}"/>
    <cellStyle name="Navadno 209" xfId="882" xr:uid="{00000000-0005-0000-0000-000034010000}"/>
    <cellStyle name="Navadno 21" xfId="287" xr:uid="{00000000-0005-0000-0000-000035010000}"/>
    <cellStyle name="Navadno 21 2" xfId="647" xr:uid="{00000000-0005-0000-0000-000036010000}"/>
    <cellStyle name="Navadno 21 2 2" xfId="600" xr:uid="{00000000-0005-0000-0000-000037010000}"/>
    <cellStyle name="Navadno 210" xfId="849" xr:uid="{00000000-0005-0000-0000-000038010000}"/>
    <cellStyle name="Navadno 211" xfId="745" xr:uid="{00000000-0005-0000-0000-000039010000}"/>
    <cellStyle name="Navadno 212" xfId="596" xr:uid="{00000000-0005-0000-0000-00003A010000}"/>
    <cellStyle name="Navadno 213" xfId="509" xr:uid="{00000000-0005-0000-0000-00003B010000}"/>
    <cellStyle name="Navadno 214" xfId="675" xr:uid="{00000000-0005-0000-0000-00003C010000}"/>
    <cellStyle name="Navadno 215" xfId="620" xr:uid="{00000000-0005-0000-0000-00003D010000}"/>
    <cellStyle name="Navadno 216" xfId="529" xr:uid="{00000000-0005-0000-0000-00003E010000}"/>
    <cellStyle name="Navadno 217" xfId="763" xr:uid="{00000000-0005-0000-0000-00003F010000}"/>
    <cellStyle name="Navadno 218" xfId="706" xr:uid="{00000000-0005-0000-0000-000040010000}"/>
    <cellStyle name="Navadno 219" xfId="539" xr:uid="{00000000-0005-0000-0000-000041010000}"/>
    <cellStyle name="Navadno 22" xfId="291" xr:uid="{00000000-0005-0000-0000-000042010000}"/>
    <cellStyle name="Navadno 22 2" xfId="861" xr:uid="{00000000-0005-0000-0000-000043010000}"/>
    <cellStyle name="Navadno 22 2 2" xfId="679" xr:uid="{00000000-0005-0000-0000-000044010000}"/>
    <cellStyle name="Navadno 220" xfId="622" xr:uid="{00000000-0005-0000-0000-000045010000}"/>
    <cellStyle name="Navadno 221" xfId="521" xr:uid="{00000000-0005-0000-0000-000046010000}"/>
    <cellStyle name="Navadno 222" xfId="760" xr:uid="{00000000-0005-0000-0000-000047010000}"/>
    <cellStyle name="Navadno 223" xfId="601" xr:uid="{00000000-0005-0000-0000-000048010000}"/>
    <cellStyle name="Navadno 224" xfId="787" xr:uid="{00000000-0005-0000-0000-000049010000}"/>
    <cellStyle name="Navadno 225" xfId="627" xr:uid="{00000000-0005-0000-0000-00004A010000}"/>
    <cellStyle name="Navadno 226" xfId="650" xr:uid="{00000000-0005-0000-0000-00004B010000}"/>
    <cellStyle name="Navadno 227" xfId="536" xr:uid="{00000000-0005-0000-0000-00004C010000}"/>
    <cellStyle name="Navadno 228" xfId="636" xr:uid="{00000000-0005-0000-0000-00004D010000}"/>
    <cellStyle name="Navadno 229" xfId="692" xr:uid="{00000000-0005-0000-0000-00004E010000}"/>
    <cellStyle name="Navadno 23" xfId="871" xr:uid="{00000000-0005-0000-0000-00004F010000}"/>
    <cellStyle name="Navadno 23 2" xfId="883" xr:uid="{00000000-0005-0000-0000-000050010000}"/>
    <cellStyle name="Navadno 23 2 2" xfId="608" xr:uid="{00000000-0005-0000-0000-000051010000}"/>
    <cellStyle name="Navadno 23 3" xfId="741" xr:uid="{00000000-0005-0000-0000-000052010000}"/>
    <cellStyle name="Navadno 23 4" xfId="790" xr:uid="{00000000-0005-0000-0000-000053010000}"/>
    <cellStyle name="Navadno 230" xfId="669" xr:uid="{00000000-0005-0000-0000-000054010000}"/>
    <cellStyle name="Navadno 231" xfId="503" xr:uid="{00000000-0005-0000-0000-000055010000}"/>
    <cellStyle name="Navadno 232" xfId="716" xr:uid="{00000000-0005-0000-0000-000056010000}"/>
    <cellStyle name="Navadno 233" xfId="810" xr:uid="{00000000-0005-0000-0000-000057010000}"/>
    <cellStyle name="Navadno 234" xfId="804" xr:uid="{00000000-0005-0000-0000-000058010000}"/>
    <cellStyle name="Navadno 235" xfId="847" xr:uid="{00000000-0005-0000-0000-000059010000}"/>
    <cellStyle name="Navadno 236" xfId="587" xr:uid="{00000000-0005-0000-0000-00005A010000}"/>
    <cellStyle name="Navadno 237" xfId="661" xr:uid="{00000000-0005-0000-0000-00005B010000}"/>
    <cellStyle name="Navadno 238" xfId="697" xr:uid="{00000000-0005-0000-0000-00005C010000}"/>
    <cellStyle name="Navadno 239" xfId="512" xr:uid="{00000000-0005-0000-0000-00005D010000}"/>
    <cellStyle name="Navadno 24" xfId="289" xr:uid="{00000000-0005-0000-0000-00005E010000}"/>
    <cellStyle name="Navadno 24 2" xfId="769" xr:uid="{00000000-0005-0000-0000-00005F010000}"/>
    <cellStyle name="Navadno 24 2 2" xfId="784" xr:uid="{00000000-0005-0000-0000-000060010000}"/>
    <cellStyle name="Navadno 240" xfId="838" xr:uid="{00000000-0005-0000-0000-000061010000}"/>
    <cellStyle name="Navadno 241" xfId="649" xr:uid="{00000000-0005-0000-0000-000062010000}"/>
    <cellStyle name="Navadno 242" xfId="684" xr:uid="{00000000-0005-0000-0000-000063010000}"/>
    <cellStyle name="Navadno 243" xfId="876" xr:uid="{00000000-0005-0000-0000-000064010000}"/>
    <cellStyle name="Navadno 244" xfId="846" xr:uid="{00000000-0005-0000-0000-000065010000}"/>
    <cellStyle name="Navadno 245" xfId="609" xr:uid="{00000000-0005-0000-0000-000066010000}"/>
    <cellStyle name="Navadno 246" xfId="827" xr:uid="{00000000-0005-0000-0000-000067010000}"/>
    <cellStyle name="Navadno 247" xfId="674" xr:uid="{00000000-0005-0000-0000-000068010000}"/>
    <cellStyle name="Navadno 248" xfId="520" xr:uid="{00000000-0005-0000-0000-000069010000}"/>
    <cellStyle name="Navadno 249" xfId="585" xr:uid="{00000000-0005-0000-0000-00006A010000}"/>
    <cellStyle name="Navadno 25" xfId="294" xr:uid="{00000000-0005-0000-0000-00006B010000}"/>
    <cellStyle name="Navadno 25 2" xfId="783" xr:uid="{00000000-0005-0000-0000-00006C010000}"/>
    <cellStyle name="Navadno 25 2 2" xfId="575" xr:uid="{00000000-0005-0000-0000-00006D010000}"/>
    <cellStyle name="Navadno 250" xfId="805" xr:uid="{00000000-0005-0000-0000-00006E010000}"/>
    <cellStyle name="Navadno 251" xfId="728" xr:uid="{00000000-0005-0000-0000-00006F010000}"/>
    <cellStyle name="Navadno 252" xfId="657" xr:uid="{00000000-0005-0000-0000-000070010000}"/>
    <cellStyle name="Navadno 253" xfId="515" xr:uid="{00000000-0005-0000-0000-000071010000}"/>
    <cellStyle name="Navadno 254" xfId="799" xr:uid="{00000000-0005-0000-0000-000072010000}"/>
    <cellStyle name="Navadno 255" xfId="845" xr:uid="{00000000-0005-0000-0000-000073010000}"/>
    <cellStyle name="Navadno 26" xfId="296" xr:uid="{00000000-0005-0000-0000-000074010000}"/>
    <cellStyle name="Navadno 26 2" xfId="843" xr:uid="{00000000-0005-0000-0000-000075010000}"/>
    <cellStyle name="Navadno 26 2 2" xfId="772" xr:uid="{00000000-0005-0000-0000-000076010000}"/>
    <cellStyle name="Navadno 27" xfId="299" xr:uid="{00000000-0005-0000-0000-000077010000}"/>
    <cellStyle name="Navadno 27 2" xfId="635" xr:uid="{00000000-0005-0000-0000-000078010000}"/>
    <cellStyle name="Navadno 27 2 2" xfId="857" xr:uid="{00000000-0005-0000-0000-000079010000}"/>
    <cellStyle name="Navadno 28" xfId="301" xr:uid="{00000000-0005-0000-0000-00007A010000}"/>
    <cellStyle name="Navadno 28 2" xfId="851" xr:uid="{00000000-0005-0000-0000-00007B010000}"/>
    <cellStyle name="Navadno 28 2 2" xfId="812" xr:uid="{00000000-0005-0000-0000-00007C010000}"/>
    <cellStyle name="Navadno 29" xfId="303" xr:uid="{00000000-0005-0000-0000-00007D010000}"/>
    <cellStyle name="Navadno 29 2" xfId="555" xr:uid="{00000000-0005-0000-0000-00007E010000}"/>
    <cellStyle name="Navadno 29 2 2" xfId="644" xr:uid="{00000000-0005-0000-0000-00007F010000}"/>
    <cellStyle name="Navadno 3" xfId="2" xr:uid="{00000000-0005-0000-0000-000080010000}"/>
    <cellStyle name="Navadno 30" xfId="305" xr:uid="{00000000-0005-0000-0000-000081010000}"/>
    <cellStyle name="Navadno 30 2" xfId="839" xr:uid="{00000000-0005-0000-0000-000082010000}"/>
    <cellStyle name="Navadno 30 2 2" xfId="719" xr:uid="{00000000-0005-0000-0000-000083010000}"/>
    <cellStyle name="Navadno 31" xfId="307" xr:uid="{00000000-0005-0000-0000-000084010000}"/>
    <cellStyle name="Navadno 31 2" xfId="791" xr:uid="{00000000-0005-0000-0000-000085010000}"/>
    <cellStyle name="Navadno 31 2 2" xfId="507" xr:uid="{00000000-0005-0000-0000-000086010000}"/>
    <cellStyle name="Navadno 32" xfId="309" xr:uid="{00000000-0005-0000-0000-000087010000}"/>
    <cellStyle name="Navadno 32 2" xfId="742" xr:uid="{00000000-0005-0000-0000-000088010000}"/>
    <cellStyle name="Navadno 32 2 2" xfId="645" xr:uid="{00000000-0005-0000-0000-000089010000}"/>
    <cellStyle name="Navadno 33" xfId="311" xr:uid="{00000000-0005-0000-0000-00008A010000}"/>
    <cellStyle name="Navadno 33 2" xfId="735" xr:uid="{00000000-0005-0000-0000-00008B010000}"/>
    <cellStyle name="Navadno 33 2 2" xfId="714" xr:uid="{00000000-0005-0000-0000-00008C010000}"/>
    <cellStyle name="Navadno 34" xfId="313" xr:uid="{00000000-0005-0000-0000-00008D010000}"/>
    <cellStyle name="Navadno 34 2" xfId="800" xr:uid="{00000000-0005-0000-0000-00008E010000}"/>
    <cellStyle name="Navadno 34 2 2" xfId="519" xr:uid="{00000000-0005-0000-0000-00008F010000}"/>
    <cellStyle name="Navadno 35" xfId="315" xr:uid="{00000000-0005-0000-0000-000090010000}"/>
    <cellStyle name="Navadno 35 2" xfId="718" xr:uid="{00000000-0005-0000-0000-000091010000}"/>
    <cellStyle name="Navadno 36" xfId="317" xr:uid="{00000000-0005-0000-0000-000092010000}"/>
    <cellStyle name="Navadno 36 2" xfId="884" xr:uid="{00000000-0005-0000-0000-000093010000}"/>
    <cellStyle name="Navadno 36 2 2" xfId="545" xr:uid="{00000000-0005-0000-0000-000094010000}"/>
    <cellStyle name="Navadno 37" xfId="319" xr:uid="{00000000-0005-0000-0000-000095010000}"/>
    <cellStyle name="Navadno 37 2" xfId="711" xr:uid="{00000000-0005-0000-0000-000096010000}"/>
    <cellStyle name="Navadno 37 2 2" xfId="862" xr:uid="{00000000-0005-0000-0000-000097010000}"/>
    <cellStyle name="Navadno 38" xfId="321" xr:uid="{00000000-0005-0000-0000-000098010000}"/>
    <cellStyle name="Navadno 38 2" xfId="573" xr:uid="{00000000-0005-0000-0000-000099010000}"/>
    <cellStyle name="Navadno 39" xfId="323" xr:uid="{00000000-0005-0000-0000-00009A010000}"/>
    <cellStyle name="Navadno 39 2" xfId="707" xr:uid="{00000000-0005-0000-0000-00009B010000}"/>
    <cellStyle name="Navadno 4" xfId="4" xr:uid="{00000000-0005-0000-0000-00009C010000}"/>
    <cellStyle name="Navadno 40" xfId="325" xr:uid="{00000000-0005-0000-0000-00009D010000}"/>
    <cellStyle name="Navadno 40 2" xfId="780" xr:uid="{00000000-0005-0000-0000-00009E010000}"/>
    <cellStyle name="Navadno 41" xfId="326" xr:uid="{00000000-0005-0000-0000-00009F010000}"/>
    <cellStyle name="Navadno 41 2" xfId="695" xr:uid="{00000000-0005-0000-0000-0000A0010000}"/>
    <cellStyle name="Navadno 42" xfId="328" xr:uid="{00000000-0005-0000-0000-0000A1010000}"/>
    <cellStyle name="Navadno 42 2" xfId="672" xr:uid="{00000000-0005-0000-0000-0000A2010000}"/>
    <cellStyle name="Navadno 43" xfId="331" xr:uid="{00000000-0005-0000-0000-0000A3010000}"/>
    <cellStyle name="Navadno 43 2" xfId="535" xr:uid="{00000000-0005-0000-0000-0000A4010000}"/>
    <cellStyle name="Navadno 44" xfId="766" xr:uid="{00000000-0005-0000-0000-0000A5010000}"/>
    <cellStyle name="Navadno 45" xfId="734" xr:uid="{00000000-0005-0000-0000-0000A6010000}"/>
    <cellStyle name="Navadno 46" xfId="571" xr:uid="{00000000-0005-0000-0000-0000A7010000}"/>
    <cellStyle name="Navadno 47" xfId="767" xr:uid="{00000000-0005-0000-0000-0000A8010000}"/>
    <cellStyle name="Navadno 48" xfId="549" xr:uid="{00000000-0005-0000-0000-0000A9010000}"/>
    <cellStyle name="Navadno 49" xfId="821" xr:uid="{00000000-0005-0000-0000-0000AA010000}"/>
    <cellStyle name="Navadno 5" xfId="9" xr:uid="{00000000-0005-0000-0000-0000AB010000}"/>
    <cellStyle name="Navadno 5 10" xfId="169" xr:uid="{00000000-0005-0000-0000-0000AC010000}"/>
    <cellStyle name="Navadno 5 11" xfId="195" xr:uid="{00000000-0005-0000-0000-0000AD010000}"/>
    <cellStyle name="Navadno 5 12" xfId="212" xr:uid="{00000000-0005-0000-0000-0000AE010000}"/>
    <cellStyle name="Navadno 5 13" xfId="347" xr:uid="{00000000-0005-0000-0000-0000AF010000}"/>
    <cellStyle name="Navadno 5 14" xfId="385" xr:uid="{00000000-0005-0000-0000-0000B0010000}"/>
    <cellStyle name="Navadno 5 15" xfId="333" xr:uid="{00000000-0005-0000-0000-0000B1010000}"/>
    <cellStyle name="Navadno 5 16" xfId="351" xr:uid="{00000000-0005-0000-0000-0000B2010000}"/>
    <cellStyle name="Navadno 5 17" xfId="364" xr:uid="{00000000-0005-0000-0000-0000B3010000}"/>
    <cellStyle name="Navadno 5 18" xfId="367" xr:uid="{00000000-0005-0000-0000-0000B4010000}"/>
    <cellStyle name="Navadno 5 19" xfId="375" xr:uid="{00000000-0005-0000-0000-0000B5010000}"/>
    <cellStyle name="Navadno 5 2" xfId="17" xr:uid="{00000000-0005-0000-0000-0000B6010000}"/>
    <cellStyle name="Navadno 5 2 10" xfId="217" xr:uid="{00000000-0005-0000-0000-0000B7010000}"/>
    <cellStyle name="Navadno 5 2 11" xfId="368" xr:uid="{00000000-0005-0000-0000-0000B8010000}"/>
    <cellStyle name="Navadno 5 2 12" xfId="335" xr:uid="{00000000-0005-0000-0000-0000B9010000}"/>
    <cellStyle name="Navadno 5 2 13" xfId="382" xr:uid="{00000000-0005-0000-0000-0000BA010000}"/>
    <cellStyle name="Navadno 5 2 14" xfId="353" xr:uid="{00000000-0005-0000-0000-0000BB010000}"/>
    <cellStyle name="Navadno 5 2 15" xfId="379" xr:uid="{00000000-0005-0000-0000-0000BC010000}"/>
    <cellStyle name="Navadno 5 2 16" xfId="399" xr:uid="{00000000-0005-0000-0000-0000BD010000}"/>
    <cellStyle name="Navadno 5 2 17" xfId="370" xr:uid="{00000000-0005-0000-0000-0000BE010000}"/>
    <cellStyle name="Navadno 5 2 18" xfId="462" xr:uid="{00000000-0005-0000-0000-0000BF010000}"/>
    <cellStyle name="Navadno 5 2 19" xfId="486" xr:uid="{00000000-0005-0000-0000-0000C0010000}"/>
    <cellStyle name="Navadno 5 2 2" xfId="51" xr:uid="{00000000-0005-0000-0000-0000C1010000}"/>
    <cellStyle name="Navadno 5 2 2 10" xfId="391" xr:uid="{00000000-0005-0000-0000-0000C2010000}"/>
    <cellStyle name="Navadno 5 2 2 11" xfId="372" xr:uid="{00000000-0005-0000-0000-0000C3010000}"/>
    <cellStyle name="Navadno 5 2 2 12" xfId="410" xr:uid="{00000000-0005-0000-0000-0000C4010000}"/>
    <cellStyle name="Navadno 5 2 2 13" xfId="428" xr:uid="{00000000-0005-0000-0000-0000C5010000}"/>
    <cellStyle name="Navadno 5 2 2 14" xfId="444" xr:uid="{00000000-0005-0000-0000-0000C6010000}"/>
    <cellStyle name="Navadno 5 2 2 15" xfId="460" xr:uid="{00000000-0005-0000-0000-0000C7010000}"/>
    <cellStyle name="Navadno 5 2 2 2" xfId="60" xr:uid="{00000000-0005-0000-0000-0000C8010000}"/>
    <cellStyle name="Navadno 5 2 2 2 10" xfId="365" xr:uid="{00000000-0005-0000-0000-0000C9010000}"/>
    <cellStyle name="Navadno 5 2 2 2 11" xfId="416" xr:uid="{00000000-0005-0000-0000-0000CA010000}"/>
    <cellStyle name="Navadno 5 2 2 2 12" xfId="434" xr:uid="{00000000-0005-0000-0000-0000CB010000}"/>
    <cellStyle name="Navadno 5 2 2 2 13" xfId="450" xr:uid="{00000000-0005-0000-0000-0000CC010000}"/>
    <cellStyle name="Navadno 5 2 2 2 14" xfId="467" xr:uid="{00000000-0005-0000-0000-0000CD010000}"/>
    <cellStyle name="Navadno 5 2 2 2 15" xfId="479" xr:uid="{00000000-0005-0000-0000-0000CE010000}"/>
    <cellStyle name="Navadno 5 2 2 2 2" xfId="69" xr:uid="{00000000-0005-0000-0000-0000CF010000}"/>
    <cellStyle name="Navadno 5 2 2 2 2 2" xfId="265" xr:uid="{00000000-0005-0000-0000-0000D0010000}"/>
    <cellStyle name="Navadno 5 2 2 2 2 2 2" xfId="272" xr:uid="{00000000-0005-0000-0000-0000D1010000}"/>
    <cellStyle name="Navadno 5 2 2 2 3" xfId="115" xr:uid="{00000000-0005-0000-0000-0000D2010000}"/>
    <cellStyle name="Navadno 5 2 2 2 4" xfId="126" xr:uid="{00000000-0005-0000-0000-0000D3010000}"/>
    <cellStyle name="Navadno 5 2 2 2 5" xfId="156" xr:uid="{00000000-0005-0000-0000-0000D4010000}"/>
    <cellStyle name="Navadno 5 2 2 2 6" xfId="166" xr:uid="{00000000-0005-0000-0000-0000D5010000}"/>
    <cellStyle name="Navadno 5 2 2 2 7" xfId="186" xr:uid="{00000000-0005-0000-0000-0000D6010000}"/>
    <cellStyle name="Navadno 5 2 2 2 8" xfId="239" xr:uid="{00000000-0005-0000-0000-0000D7010000}"/>
    <cellStyle name="Navadno 5 2 2 2 9" xfId="279" xr:uid="{00000000-0005-0000-0000-0000D8010000}"/>
    <cellStyle name="Navadno 5 2 2 3" xfId="108" xr:uid="{00000000-0005-0000-0000-0000D9010000}"/>
    <cellStyle name="Navadno 5 2 2 3 2" xfId="256" xr:uid="{00000000-0005-0000-0000-0000DA010000}"/>
    <cellStyle name="Navadno 5 2 2 4" xfId="87" xr:uid="{00000000-0005-0000-0000-0000DB010000}"/>
    <cellStyle name="Navadno 5 2 2 5" xfId="149" xr:uid="{00000000-0005-0000-0000-0000DC010000}"/>
    <cellStyle name="Navadno 5 2 2 6" xfId="131" xr:uid="{00000000-0005-0000-0000-0000DD010000}"/>
    <cellStyle name="Navadno 5 2 2 7" xfId="179" xr:uid="{00000000-0005-0000-0000-0000DE010000}"/>
    <cellStyle name="Navadno 5 2 2 8" xfId="226" xr:uid="{00000000-0005-0000-0000-0000DF010000}"/>
    <cellStyle name="Navadno 5 2 2 9" xfId="199" xr:uid="{00000000-0005-0000-0000-0000E0010000}"/>
    <cellStyle name="Navadno 5 2 3" xfId="53" xr:uid="{00000000-0005-0000-0000-0000E1010000}"/>
    <cellStyle name="Navadno 5 2 3 10" xfId="395" xr:uid="{00000000-0005-0000-0000-0000E2010000}"/>
    <cellStyle name="Navadno 5 2 3 11" xfId="339" xr:uid="{00000000-0005-0000-0000-0000E3010000}"/>
    <cellStyle name="Navadno 5 2 3 12" xfId="380" xr:uid="{00000000-0005-0000-0000-0000E4010000}"/>
    <cellStyle name="Navadno 5 2 3 13" xfId="360" xr:uid="{00000000-0005-0000-0000-0000E5010000}"/>
    <cellStyle name="Navadno 5 2 3 14" xfId="389" xr:uid="{00000000-0005-0000-0000-0000E6010000}"/>
    <cellStyle name="Navadno 5 2 3 15" xfId="403" xr:uid="{00000000-0005-0000-0000-0000E7010000}"/>
    <cellStyle name="Navadno 5 2 3 2" xfId="56" xr:uid="{00000000-0005-0000-0000-0000E8010000}"/>
    <cellStyle name="Navadno 5 2 3 2 2" xfId="258" xr:uid="{00000000-0005-0000-0000-0000E9010000}"/>
    <cellStyle name="Navadno 5 2 3 2 2 2" xfId="261" xr:uid="{00000000-0005-0000-0000-0000EA010000}"/>
    <cellStyle name="Navadno 5 2 3 3" xfId="104" xr:uid="{00000000-0005-0000-0000-0000EB010000}"/>
    <cellStyle name="Navadno 5 2 3 4" xfId="93" xr:uid="{00000000-0005-0000-0000-0000EC010000}"/>
    <cellStyle name="Navadno 5 2 3 5" xfId="145" xr:uid="{00000000-0005-0000-0000-0000ED010000}"/>
    <cellStyle name="Navadno 5 2 3 6" xfId="137" xr:uid="{00000000-0005-0000-0000-0000EE010000}"/>
    <cellStyle name="Navadno 5 2 3 7" xfId="175" xr:uid="{00000000-0005-0000-0000-0000EF010000}"/>
    <cellStyle name="Navadno 5 2 3 8" xfId="222" xr:uid="{00000000-0005-0000-0000-0000F0010000}"/>
    <cellStyle name="Navadno 5 2 3 9" xfId="203" xr:uid="{00000000-0005-0000-0000-0000F1010000}"/>
    <cellStyle name="Navadno 5 2 4" xfId="99" xr:uid="{00000000-0005-0000-0000-0000F2010000}"/>
    <cellStyle name="Navadno 5 2 4 2" xfId="246" xr:uid="{00000000-0005-0000-0000-0000F3010000}"/>
    <cellStyle name="Navadno 5 2 5" xfId="118" xr:uid="{00000000-0005-0000-0000-0000F4010000}"/>
    <cellStyle name="Navadno 5 2 6" xfId="141" xr:uid="{00000000-0005-0000-0000-0000F5010000}"/>
    <cellStyle name="Navadno 5 2 7" xfId="159" xr:uid="{00000000-0005-0000-0000-0000F6010000}"/>
    <cellStyle name="Navadno 5 2 8" xfId="171" xr:uid="{00000000-0005-0000-0000-0000F7010000}"/>
    <cellStyle name="Navadno 5 2 9" xfId="206" xr:uid="{00000000-0005-0000-0000-0000F8010000}"/>
    <cellStyle name="Navadno 5 20" xfId="422" xr:uid="{00000000-0005-0000-0000-0000F9010000}"/>
    <cellStyle name="Navadno 5 21" xfId="484" xr:uid="{00000000-0005-0000-0000-0000FA010000}"/>
    <cellStyle name="Navadno 5 3" xfId="46" xr:uid="{00000000-0005-0000-0000-0000FB010000}"/>
    <cellStyle name="Navadno 5 3 10" xfId="394" xr:uid="{00000000-0005-0000-0000-0000FC010000}"/>
    <cellStyle name="Navadno 5 3 11" xfId="358" xr:uid="{00000000-0005-0000-0000-0000FD010000}"/>
    <cellStyle name="Navadno 5 3 12" xfId="407" xr:uid="{00000000-0005-0000-0000-0000FE010000}"/>
    <cellStyle name="Navadno 5 3 13" xfId="425" xr:uid="{00000000-0005-0000-0000-0000FF010000}"/>
    <cellStyle name="Navadno 5 3 14" xfId="441" xr:uid="{00000000-0005-0000-0000-000000020000}"/>
    <cellStyle name="Navadno 5 3 15" xfId="457" xr:uid="{00000000-0005-0000-0000-000001020000}"/>
    <cellStyle name="Navadno 5 3 2" xfId="57" xr:uid="{00000000-0005-0000-0000-000002020000}"/>
    <cellStyle name="Navadno 5 3 2 10" xfId="350" xr:uid="{00000000-0005-0000-0000-000003020000}"/>
    <cellStyle name="Navadno 5 3 2 11" xfId="414" xr:uid="{00000000-0005-0000-0000-000004020000}"/>
    <cellStyle name="Navadno 5 3 2 12" xfId="432" xr:uid="{00000000-0005-0000-0000-000005020000}"/>
    <cellStyle name="Navadno 5 3 2 13" xfId="448" xr:uid="{00000000-0005-0000-0000-000006020000}"/>
    <cellStyle name="Navadno 5 3 2 14" xfId="465" xr:uid="{00000000-0005-0000-0000-000007020000}"/>
    <cellStyle name="Navadno 5 3 2 15" xfId="477" xr:uid="{00000000-0005-0000-0000-000008020000}"/>
    <cellStyle name="Navadno 5 3 2 2" xfId="67" xr:uid="{00000000-0005-0000-0000-000009020000}"/>
    <cellStyle name="Navadno 5 3 2 2 2" xfId="262" xr:uid="{00000000-0005-0000-0000-00000A020000}"/>
    <cellStyle name="Navadno 5 3 2 2 2 2" xfId="270" xr:uid="{00000000-0005-0000-0000-00000B020000}"/>
    <cellStyle name="Navadno 5 3 2 3" xfId="113" xr:uid="{00000000-0005-0000-0000-00000C020000}"/>
    <cellStyle name="Navadno 5 3 2 4" xfId="124" xr:uid="{00000000-0005-0000-0000-00000D020000}"/>
    <cellStyle name="Navadno 5 3 2 5" xfId="154" xr:uid="{00000000-0005-0000-0000-00000E020000}"/>
    <cellStyle name="Navadno 5 3 2 6" xfId="164" xr:uid="{00000000-0005-0000-0000-00000F020000}"/>
    <cellStyle name="Navadno 5 3 2 7" xfId="184" xr:uid="{00000000-0005-0000-0000-000010020000}"/>
    <cellStyle name="Navadno 5 3 2 8" xfId="237" xr:uid="{00000000-0005-0000-0000-000011020000}"/>
    <cellStyle name="Navadno 5 3 2 9" xfId="233" xr:uid="{00000000-0005-0000-0000-000012020000}"/>
    <cellStyle name="Navadno 5 3 3" xfId="105" xr:uid="{00000000-0005-0000-0000-000013020000}"/>
    <cellStyle name="Navadno 5 3 3 2" xfId="251" xr:uid="{00000000-0005-0000-0000-000014020000}"/>
    <cellStyle name="Navadno 5 3 4" xfId="92" xr:uid="{00000000-0005-0000-0000-000015020000}"/>
    <cellStyle name="Navadno 5 3 5" xfId="146" xr:uid="{00000000-0005-0000-0000-000016020000}"/>
    <cellStyle name="Navadno 5 3 6" xfId="135" xr:uid="{00000000-0005-0000-0000-000017020000}"/>
    <cellStyle name="Navadno 5 3 7" xfId="176" xr:uid="{00000000-0005-0000-0000-000018020000}"/>
    <cellStyle name="Navadno 5 3 8" xfId="223" xr:uid="{00000000-0005-0000-0000-000019020000}"/>
    <cellStyle name="Navadno 5 3 9" xfId="202" xr:uid="{00000000-0005-0000-0000-00001A020000}"/>
    <cellStyle name="Navadno 5 4" xfId="49" xr:uid="{00000000-0005-0000-0000-00001B020000}"/>
    <cellStyle name="Navadno 5 4 10" xfId="334" xr:uid="{00000000-0005-0000-0000-00001C020000}"/>
    <cellStyle name="Navadno 5 4 11" xfId="406" xr:uid="{00000000-0005-0000-0000-00001D020000}"/>
    <cellStyle name="Navadno 5 4 12" xfId="424" xr:uid="{00000000-0005-0000-0000-00001E020000}"/>
    <cellStyle name="Navadno 5 4 13" xfId="440" xr:uid="{00000000-0005-0000-0000-00001F020000}"/>
    <cellStyle name="Navadno 5 4 14" xfId="456" xr:uid="{00000000-0005-0000-0000-000020020000}"/>
    <cellStyle name="Navadno 5 4 15" xfId="473" xr:uid="{00000000-0005-0000-0000-000021020000}"/>
    <cellStyle name="Navadno 5 4 2" xfId="65" xr:uid="{00000000-0005-0000-0000-000022020000}"/>
    <cellStyle name="Navadno 5 4 2 2" xfId="254" xr:uid="{00000000-0005-0000-0000-000023020000}"/>
    <cellStyle name="Navadno 5 4 2 2 2" xfId="268" xr:uid="{00000000-0005-0000-0000-000024020000}"/>
    <cellStyle name="Navadno 5 4 3" xfId="111" xr:uid="{00000000-0005-0000-0000-000025020000}"/>
    <cellStyle name="Navadno 5 4 4" xfId="86" xr:uid="{00000000-0005-0000-0000-000026020000}"/>
    <cellStyle name="Navadno 5 4 5" xfId="152" xr:uid="{00000000-0005-0000-0000-000027020000}"/>
    <cellStyle name="Navadno 5 4 6" xfId="160" xr:uid="{00000000-0005-0000-0000-000028020000}"/>
    <cellStyle name="Navadno 5 4 7" xfId="182" xr:uid="{00000000-0005-0000-0000-000029020000}"/>
    <cellStyle name="Navadno 5 4 8" xfId="230" xr:uid="{00000000-0005-0000-0000-00002A020000}"/>
    <cellStyle name="Navadno 5 4 9" xfId="219" xr:uid="{00000000-0005-0000-0000-00002B020000}"/>
    <cellStyle name="Navadno 5 5" xfId="79" xr:uid="{00000000-0005-0000-0000-00002C020000}"/>
    <cellStyle name="Navadno 5 6" xfId="90" xr:uid="{00000000-0005-0000-0000-00002D020000}"/>
    <cellStyle name="Navadno 5 6 2" xfId="243" xr:uid="{00000000-0005-0000-0000-00002E020000}"/>
    <cellStyle name="Navadno 5 7" xfId="97" xr:uid="{00000000-0005-0000-0000-00002F020000}"/>
    <cellStyle name="Navadno 5 8" xfId="129" xr:uid="{00000000-0005-0000-0000-000030020000}"/>
    <cellStyle name="Navadno 5 9" xfId="136" xr:uid="{00000000-0005-0000-0000-000031020000}"/>
    <cellStyle name="Navadno 50" xfId="683" xr:uid="{00000000-0005-0000-0000-000032020000}"/>
    <cellStyle name="Navadno 51" xfId="572" xr:uid="{00000000-0005-0000-0000-000033020000}"/>
    <cellStyle name="Navadno 52" xfId="850" xr:uid="{00000000-0005-0000-0000-000034020000}"/>
    <cellStyle name="Navadno 53" xfId="581" xr:uid="{00000000-0005-0000-0000-000035020000}"/>
    <cellStyle name="Navadno 54" xfId="698" xr:uid="{00000000-0005-0000-0000-000036020000}"/>
    <cellStyle name="Navadno 55" xfId="712" xr:uid="{00000000-0005-0000-0000-000037020000}"/>
    <cellStyle name="Navadno 56" xfId="569" xr:uid="{00000000-0005-0000-0000-000038020000}"/>
    <cellStyle name="Navadno 57" xfId="612" xr:uid="{00000000-0005-0000-0000-000039020000}"/>
    <cellStyle name="Navadno 58" xfId="844" xr:uid="{00000000-0005-0000-0000-00003A020000}"/>
    <cellStyle name="Navadno 59" xfId="758" xr:uid="{00000000-0005-0000-0000-00003B020000}"/>
    <cellStyle name="Navadno 6" xfId="10" xr:uid="{00000000-0005-0000-0000-00003C020000}"/>
    <cellStyle name="Navadno 6 10" xfId="170" xr:uid="{00000000-0005-0000-0000-00003D020000}"/>
    <cellStyle name="Navadno 6 11" xfId="196" xr:uid="{00000000-0005-0000-0000-00003E020000}"/>
    <cellStyle name="Navadno 6 12" xfId="211" xr:uid="{00000000-0005-0000-0000-00003F020000}"/>
    <cellStyle name="Navadno 6 13" xfId="346" xr:uid="{00000000-0005-0000-0000-000040020000}"/>
    <cellStyle name="Navadno 6 14" xfId="386" xr:uid="{00000000-0005-0000-0000-000041020000}"/>
    <cellStyle name="Navadno 6 15" xfId="338" xr:uid="{00000000-0005-0000-0000-000042020000}"/>
    <cellStyle name="Navadno 6 16" xfId="381" xr:uid="{00000000-0005-0000-0000-000043020000}"/>
    <cellStyle name="Navadno 6 17" xfId="359" xr:uid="{00000000-0005-0000-0000-000044020000}"/>
    <cellStyle name="Navadno 6 18" xfId="388" xr:uid="{00000000-0005-0000-0000-000045020000}"/>
    <cellStyle name="Navadno 6 19" xfId="404" xr:uid="{00000000-0005-0000-0000-000046020000}"/>
    <cellStyle name="Navadno 6 2" xfId="18" xr:uid="{00000000-0005-0000-0000-000047020000}"/>
    <cellStyle name="Navadno 6 2 10" xfId="216" xr:uid="{00000000-0005-0000-0000-000048020000}"/>
    <cellStyle name="Navadno 6 2 11" xfId="369" xr:uid="{00000000-0005-0000-0000-000049020000}"/>
    <cellStyle name="Navadno 6 2 12" xfId="377" xr:uid="{00000000-0005-0000-0000-00004A020000}"/>
    <cellStyle name="Navadno 6 2 13" xfId="409" xr:uid="{00000000-0005-0000-0000-00004B020000}"/>
    <cellStyle name="Navadno 6 2 14" xfId="427" xr:uid="{00000000-0005-0000-0000-00004C020000}"/>
    <cellStyle name="Navadno 6 2 15" xfId="443" xr:uid="{00000000-0005-0000-0000-00004D020000}"/>
    <cellStyle name="Navadno 6 2 16" xfId="459" xr:uid="{00000000-0005-0000-0000-00004E020000}"/>
    <cellStyle name="Navadno 6 2 17" xfId="475" xr:uid="{00000000-0005-0000-0000-00004F020000}"/>
    <cellStyle name="Navadno 6 2 18" xfId="482" xr:uid="{00000000-0005-0000-0000-000050020000}"/>
    <cellStyle name="Navadno 6 2 19" xfId="487" xr:uid="{00000000-0005-0000-0000-000051020000}"/>
    <cellStyle name="Navadno 6 2 2" xfId="52" xr:uid="{00000000-0005-0000-0000-000052020000}"/>
    <cellStyle name="Navadno 6 2 2 10" xfId="390" xr:uid="{00000000-0005-0000-0000-000053020000}"/>
    <cellStyle name="Navadno 6 2 2 11" xfId="402" xr:uid="{00000000-0005-0000-0000-000054020000}"/>
    <cellStyle name="Navadno 6 2 2 12" xfId="421" xr:uid="{00000000-0005-0000-0000-000055020000}"/>
    <cellStyle name="Navadno 6 2 2 13" xfId="438" xr:uid="{00000000-0005-0000-0000-000056020000}"/>
    <cellStyle name="Navadno 6 2 2 14" xfId="453" xr:uid="{00000000-0005-0000-0000-000057020000}"/>
    <cellStyle name="Navadno 6 2 2 15" xfId="471" xr:uid="{00000000-0005-0000-0000-000058020000}"/>
    <cellStyle name="Navadno 6 2 2 2" xfId="61" xr:uid="{00000000-0005-0000-0000-000059020000}"/>
    <cellStyle name="Navadno 6 2 2 2 10" xfId="363" xr:uid="{00000000-0005-0000-0000-00005A020000}"/>
    <cellStyle name="Navadno 6 2 2 2 11" xfId="417" xr:uid="{00000000-0005-0000-0000-00005B020000}"/>
    <cellStyle name="Navadno 6 2 2 2 12" xfId="435" xr:uid="{00000000-0005-0000-0000-00005C020000}"/>
    <cellStyle name="Navadno 6 2 2 2 13" xfId="451" xr:uid="{00000000-0005-0000-0000-00005D020000}"/>
    <cellStyle name="Navadno 6 2 2 2 14" xfId="468" xr:uid="{00000000-0005-0000-0000-00005E020000}"/>
    <cellStyle name="Navadno 6 2 2 2 15" xfId="480" xr:uid="{00000000-0005-0000-0000-00005F020000}"/>
    <cellStyle name="Navadno 6 2 2 2 2" xfId="70" xr:uid="{00000000-0005-0000-0000-000060020000}"/>
    <cellStyle name="Navadno 6 2 2 2 2 2" xfId="266" xr:uid="{00000000-0005-0000-0000-000061020000}"/>
    <cellStyle name="Navadno 6 2 2 2 2 2 2" xfId="273" xr:uid="{00000000-0005-0000-0000-000062020000}"/>
    <cellStyle name="Navadno 6 2 2 2 3" xfId="116" xr:uid="{00000000-0005-0000-0000-000063020000}"/>
    <cellStyle name="Navadno 6 2 2 2 4" xfId="127" xr:uid="{00000000-0005-0000-0000-000064020000}"/>
    <cellStyle name="Navadno 6 2 2 2 5" xfId="157" xr:uid="{00000000-0005-0000-0000-000065020000}"/>
    <cellStyle name="Navadno 6 2 2 2 6" xfId="167" xr:uid="{00000000-0005-0000-0000-000066020000}"/>
    <cellStyle name="Navadno 6 2 2 2 7" xfId="187" xr:uid="{00000000-0005-0000-0000-000067020000}"/>
    <cellStyle name="Navadno 6 2 2 2 8" xfId="240" xr:uid="{00000000-0005-0000-0000-000068020000}"/>
    <cellStyle name="Navadno 6 2 2 2 9" xfId="280" xr:uid="{00000000-0005-0000-0000-000069020000}"/>
    <cellStyle name="Navadno 6 2 2 3" xfId="109" xr:uid="{00000000-0005-0000-0000-00006A020000}"/>
    <cellStyle name="Navadno 6 2 2 3 2" xfId="257" xr:uid="{00000000-0005-0000-0000-00006B020000}"/>
    <cellStyle name="Navadno 6 2 2 4" xfId="120" xr:uid="{00000000-0005-0000-0000-00006C020000}"/>
    <cellStyle name="Navadno 6 2 2 5" xfId="150" xr:uid="{00000000-0005-0000-0000-00006D020000}"/>
    <cellStyle name="Navadno 6 2 2 6" xfId="158" xr:uid="{00000000-0005-0000-0000-00006E020000}"/>
    <cellStyle name="Navadno 6 2 2 7" xfId="180" xr:uid="{00000000-0005-0000-0000-00006F020000}"/>
    <cellStyle name="Navadno 6 2 2 8" xfId="227" xr:uid="{00000000-0005-0000-0000-000070020000}"/>
    <cellStyle name="Navadno 6 2 2 9" xfId="275" xr:uid="{00000000-0005-0000-0000-000071020000}"/>
    <cellStyle name="Navadno 6 2 20" xfId="553" xr:uid="{00000000-0005-0000-0000-000072020000}"/>
    <cellStyle name="Navadno 6 2 3" xfId="44" xr:uid="{00000000-0005-0000-0000-000073020000}"/>
    <cellStyle name="Navadno 6 2 3 10" xfId="396" xr:uid="{00000000-0005-0000-0000-000074020000}"/>
    <cellStyle name="Navadno 6 2 3 11" xfId="398" xr:uid="{00000000-0005-0000-0000-000075020000}"/>
    <cellStyle name="Navadno 6 2 3 12" xfId="344" xr:uid="{00000000-0005-0000-0000-000076020000}"/>
    <cellStyle name="Navadno 6 2 3 13" xfId="336" xr:uid="{00000000-0005-0000-0000-000077020000}"/>
    <cellStyle name="Navadno 6 2 3 14" xfId="376" xr:uid="{00000000-0005-0000-0000-000078020000}"/>
    <cellStyle name="Navadno 6 2 3 15" xfId="418" xr:uid="{00000000-0005-0000-0000-000079020000}"/>
    <cellStyle name="Navadno 6 2 3 2" xfId="55" xr:uid="{00000000-0005-0000-0000-00007A020000}"/>
    <cellStyle name="Navadno 6 2 3 2 2" xfId="249" xr:uid="{00000000-0005-0000-0000-00007B020000}"/>
    <cellStyle name="Navadno 6 2 3 2 2 2" xfId="260" xr:uid="{00000000-0005-0000-0000-00007C020000}"/>
    <cellStyle name="Navadno 6 2 3 3" xfId="103" xr:uid="{00000000-0005-0000-0000-00007D020000}"/>
    <cellStyle name="Navadno 6 2 3 4" xfId="94" xr:uid="{00000000-0005-0000-0000-00007E020000}"/>
    <cellStyle name="Navadno 6 2 3 5" xfId="144" xr:uid="{00000000-0005-0000-0000-00007F020000}"/>
    <cellStyle name="Navadno 6 2 3 6" xfId="138" xr:uid="{00000000-0005-0000-0000-000080020000}"/>
    <cellStyle name="Navadno 6 2 3 7" xfId="174" xr:uid="{00000000-0005-0000-0000-000081020000}"/>
    <cellStyle name="Navadno 6 2 3 8" xfId="221" xr:uid="{00000000-0005-0000-0000-000082020000}"/>
    <cellStyle name="Navadno 6 2 3 9" xfId="204" xr:uid="{00000000-0005-0000-0000-000083020000}"/>
    <cellStyle name="Navadno 6 2 4" xfId="100" xr:uid="{00000000-0005-0000-0000-000084020000}"/>
    <cellStyle name="Navadno 6 2 4 2" xfId="247" xr:uid="{00000000-0005-0000-0000-000085020000}"/>
    <cellStyle name="Navadno 6 2 5" xfId="117" xr:uid="{00000000-0005-0000-0000-000086020000}"/>
    <cellStyle name="Navadno 6 2 6" xfId="142" xr:uid="{00000000-0005-0000-0000-000087020000}"/>
    <cellStyle name="Navadno 6 2 7" xfId="162" xr:uid="{00000000-0005-0000-0000-000088020000}"/>
    <cellStyle name="Navadno 6 2 8" xfId="172" xr:uid="{00000000-0005-0000-0000-000089020000}"/>
    <cellStyle name="Navadno 6 2 9" xfId="207" xr:uid="{00000000-0005-0000-0000-00008A020000}"/>
    <cellStyle name="Navadno 6 20" xfId="341" xr:uid="{00000000-0005-0000-0000-00008B020000}"/>
    <cellStyle name="Navadno 6 21" xfId="485" xr:uid="{00000000-0005-0000-0000-00008C020000}"/>
    <cellStyle name="Navadno 6 22" xfId="556" xr:uid="{00000000-0005-0000-0000-00008D020000}"/>
    <cellStyle name="Navadno 6 3" xfId="47" xr:uid="{00000000-0005-0000-0000-00008E020000}"/>
    <cellStyle name="Navadno 6 3 10" xfId="393" xr:uid="{00000000-0005-0000-0000-00008F020000}"/>
    <cellStyle name="Navadno 6 3 11" xfId="374" xr:uid="{00000000-0005-0000-0000-000090020000}"/>
    <cellStyle name="Navadno 6 3 12" xfId="412" xr:uid="{00000000-0005-0000-0000-000091020000}"/>
    <cellStyle name="Navadno 6 3 13" xfId="430" xr:uid="{00000000-0005-0000-0000-000092020000}"/>
    <cellStyle name="Navadno 6 3 14" xfId="446" xr:uid="{00000000-0005-0000-0000-000093020000}"/>
    <cellStyle name="Navadno 6 3 15" xfId="463" xr:uid="{00000000-0005-0000-0000-000094020000}"/>
    <cellStyle name="Navadno 6 3 2" xfId="58" xr:uid="{00000000-0005-0000-0000-000095020000}"/>
    <cellStyle name="Navadno 6 3 2 10" xfId="366" xr:uid="{00000000-0005-0000-0000-000096020000}"/>
    <cellStyle name="Navadno 6 3 2 11" xfId="415" xr:uid="{00000000-0005-0000-0000-000097020000}"/>
    <cellStyle name="Navadno 6 3 2 12" xfId="433" xr:uid="{00000000-0005-0000-0000-000098020000}"/>
    <cellStyle name="Navadno 6 3 2 13" xfId="449" xr:uid="{00000000-0005-0000-0000-000099020000}"/>
    <cellStyle name="Navadno 6 3 2 14" xfId="466" xr:uid="{00000000-0005-0000-0000-00009A020000}"/>
    <cellStyle name="Navadno 6 3 2 15" xfId="478" xr:uid="{00000000-0005-0000-0000-00009B020000}"/>
    <cellStyle name="Navadno 6 3 2 2" xfId="68" xr:uid="{00000000-0005-0000-0000-00009C020000}"/>
    <cellStyle name="Navadno 6 3 2 2 2" xfId="263" xr:uid="{00000000-0005-0000-0000-00009D020000}"/>
    <cellStyle name="Navadno 6 3 2 2 2 2" xfId="271" xr:uid="{00000000-0005-0000-0000-00009E020000}"/>
    <cellStyle name="Navadno 6 3 2 3" xfId="114" xr:uid="{00000000-0005-0000-0000-00009F020000}"/>
    <cellStyle name="Navadno 6 3 2 4" xfId="125" xr:uid="{00000000-0005-0000-0000-0000A0020000}"/>
    <cellStyle name="Navadno 6 3 2 5" xfId="155" xr:uid="{00000000-0005-0000-0000-0000A1020000}"/>
    <cellStyle name="Navadno 6 3 2 6" xfId="165" xr:uid="{00000000-0005-0000-0000-0000A2020000}"/>
    <cellStyle name="Navadno 6 3 2 7" xfId="185" xr:uid="{00000000-0005-0000-0000-0000A3020000}"/>
    <cellStyle name="Navadno 6 3 2 8" xfId="238" xr:uid="{00000000-0005-0000-0000-0000A4020000}"/>
    <cellStyle name="Navadno 6 3 2 9" xfId="278" xr:uid="{00000000-0005-0000-0000-0000A5020000}"/>
    <cellStyle name="Navadno 6 3 3" xfId="106" xr:uid="{00000000-0005-0000-0000-0000A6020000}"/>
    <cellStyle name="Navadno 6 3 3 2" xfId="252" xr:uid="{00000000-0005-0000-0000-0000A7020000}"/>
    <cellStyle name="Navadno 6 3 4" xfId="119" xr:uid="{00000000-0005-0000-0000-0000A8020000}"/>
    <cellStyle name="Navadno 6 3 5" xfId="147" xr:uid="{00000000-0005-0000-0000-0000A9020000}"/>
    <cellStyle name="Navadno 6 3 6" xfId="133" xr:uid="{00000000-0005-0000-0000-0000AA020000}"/>
    <cellStyle name="Navadno 6 3 7" xfId="177" xr:uid="{00000000-0005-0000-0000-0000AB020000}"/>
    <cellStyle name="Navadno 6 3 8" xfId="224" xr:uid="{00000000-0005-0000-0000-0000AC020000}"/>
    <cellStyle name="Navadno 6 3 9" xfId="201" xr:uid="{00000000-0005-0000-0000-0000AD020000}"/>
    <cellStyle name="Navadno 6 4" xfId="48" xr:uid="{00000000-0005-0000-0000-0000AE020000}"/>
    <cellStyle name="Navadno 6 4 10" xfId="387" xr:uid="{00000000-0005-0000-0000-0000AF020000}"/>
    <cellStyle name="Navadno 6 4 11" xfId="405" xr:uid="{00000000-0005-0000-0000-0000B0020000}"/>
    <cellStyle name="Navadno 6 4 12" xfId="423" xr:uid="{00000000-0005-0000-0000-0000B1020000}"/>
    <cellStyle name="Navadno 6 4 13" xfId="439" xr:uid="{00000000-0005-0000-0000-0000B2020000}"/>
    <cellStyle name="Navadno 6 4 14" xfId="455" xr:uid="{00000000-0005-0000-0000-0000B3020000}"/>
    <cellStyle name="Navadno 6 4 15" xfId="472" xr:uid="{00000000-0005-0000-0000-0000B4020000}"/>
    <cellStyle name="Navadno 6 4 2" xfId="64" xr:uid="{00000000-0005-0000-0000-0000B5020000}"/>
    <cellStyle name="Navadno 6 4 2 2" xfId="253" xr:uid="{00000000-0005-0000-0000-0000B6020000}"/>
    <cellStyle name="Navadno 6 4 2 2 2" xfId="267" xr:uid="{00000000-0005-0000-0000-0000B7020000}"/>
    <cellStyle name="Navadno 6 4 3" xfId="110" xr:uid="{00000000-0005-0000-0000-0000B8020000}"/>
    <cellStyle name="Navadno 6 4 4" xfId="121" xr:uid="{00000000-0005-0000-0000-0000B9020000}"/>
    <cellStyle name="Navadno 6 4 5" xfId="151" xr:uid="{00000000-0005-0000-0000-0000BA020000}"/>
    <cellStyle name="Navadno 6 4 6" xfId="161" xr:uid="{00000000-0005-0000-0000-0000BB020000}"/>
    <cellStyle name="Navadno 6 4 7" xfId="181" xr:uid="{00000000-0005-0000-0000-0000BC020000}"/>
    <cellStyle name="Navadno 6 4 8" xfId="229" xr:uid="{00000000-0005-0000-0000-0000BD020000}"/>
    <cellStyle name="Navadno 6 4 9" xfId="193" xr:uid="{00000000-0005-0000-0000-0000BE020000}"/>
    <cellStyle name="Navadno 6 5" xfId="80" xr:uid="{00000000-0005-0000-0000-0000BF020000}"/>
    <cellStyle name="Navadno 6 5 2" xfId="868" xr:uid="{00000000-0005-0000-0000-0000C0020000}"/>
    <cellStyle name="Navadno 6 6" xfId="91" xr:uid="{00000000-0005-0000-0000-0000C1020000}"/>
    <cellStyle name="Navadno 6 6 2" xfId="244" xr:uid="{00000000-0005-0000-0000-0000C2020000}"/>
    <cellStyle name="Navadno 6 7" xfId="95" xr:uid="{00000000-0005-0000-0000-0000C3020000}"/>
    <cellStyle name="Navadno 6 8" xfId="130" xr:uid="{00000000-0005-0000-0000-0000C4020000}"/>
    <cellStyle name="Navadno 6 9" xfId="134" xr:uid="{00000000-0005-0000-0000-0000C5020000}"/>
    <cellStyle name="Navadno 60" xfId="517" xr:uid="{00000000-0005-0000-0000-0000C6020000}"/>
    <cellStyle name="Navadno 61" xfId="786" xr:uid="{00000000-0005-0000-0000-0000C7020000}"/>
    <cellStyle name="Navadno 62" xfId="554" xr:uid="{00000000-0005-0000-0000-0000C8020000}"/>
    <cellStyle name="Navadno 63" xfId="837" xr:uid="{00000000-0005-0000-0000-0000C9020000}"/>
    <cellStyle name="Navadno 64" xfId="666" xr:uid="{00000000-0005-0000-0000-0000CA020000}"/>
    <cellStyle name="Navadno 65" xfId="616" xr:uid="{00000000-0005-0000-0000-0000CB020000}"/>
    <cellStyle name="Navadno 66" xfId="748" xr:uid="{00000000-0005-0000-0000-0000CC020000}"/>
    <cellStyle name="Navadno 67" xfId="688" xr:uid="{00000000-0005-0000-0000-0000CD020000}"/>
    <cellStyle name="Navadno 68" xfId="743" xr:uid="{00000000-0005-0000-0000-0000CE020000}"/>
    <cellStyle name="Navadno 69" xfId="598" xr:uid="{00000000-0005-0000-0000-0000CF020000}"/>
    <cellStyle name="Navadno 7" xfId="38" xr:uid="{00000000-0005-0000-0000-0000D0020000}"/>
    <cellStyle name="Navadno 7 10" xfId="362" xr:uid="{00000000-0005-0000-0000-0000D1020000}"/>
    <cellStyle name="Navadno 7 11" xfId="469" xr:uid="{00000000-0005-0000-0000-0000D2020000}"/>
    <cellStyle name="Navadno 7 12" xfId="488" xr:uid="{00000000-0005-0000-0000-0000D3020000}"/>
    <cellStyle name="Navadno 7 13" xfId="502" xr:uid="{00000000-0005-0000-0000-0000D4020000}"/>
    <cellStyle name="Navadno 7 2" xfId="81" xr:uid="{00000000-0005-0000-0000-0000D5020000}"/>
    <cellStyle name="Navadno 7 2 2" xfId="231" xr:uid="{00000000-0005-0000-0000-0000D6020000}"/>
    <cellStyle name="Navadno 7 2 2 2" xfId="242" xr:uid="{00000000-0005-0000-0000-0000D7020000}"/>
    <cellStyle name="Navadno 7 2 2 3" xfId="373" xr:uid="{00000000-0005-0000-0000-0000D8020000}"/>
    <cellStyle name="Navadno 7 2 2 4" xfId="420" xr:uid="{00000000-0005-0000-0000-0000D9020000}"/>
    <cellStyle name="Navadno 7 2 2 5" xfId="437" xr:uid="{00000000-0005-0000-0000-0000DA020000}"/>
    <cellStyle name="Navadno 7 2 2 6" xfId="452" xr:uid="{00000000-0005-0000-0000-0000DB020000}"/>
    <cellStyle name="Navadno 7 2 2 7" xfId="470" xr:uid="{00000000-0005-0000-0000-0000DC020000}"/>
    <cellStyle name="Navadno 7 2 2 8" xfId="483" xr:uid="{00000000-0005-0000-0000-0000DD020000}"/>
    <cellStyle name="Navadno 7 2 3" xfId="277" xr:uid="{00000000-0005-0000-0000-0000DE020000}"/>
    <cellStyle name="Navadno 7 2 4" xfId="355" xr:uid="{00000000-0005-0000-0000-0000DF020000}"/>
    <cellStyle name="Navadno 7 2 5" xfId="408" xr:uid="{00000000-0005-0000-0000-0000E0020000}"/>
    <cellStyle name="Navadno 7 2 6" xfId="426" xr:uid="{00000000-0005-0000-0000-0000E1020000}"/>
    <cellStyle name="Navadno 7 2 7" xfId="442" xr:uid="{00000000-0005-0000-0000-0000E2020000}"/>
    <cellStyle name="Navadno 7 2 8" xfId="458" xr:uid="{00000000-0005-0000-0000-0000E3020000}"/>
    <cellStyle name="Navadno 7 2 9" xfId="474" xr:uid="{00000000-0005-0000-0000-0000E4020000}"/>
    <cellStyle name="Navadno 7 3" xfId="215" xr:uid="{00000000-0005-0000-0000-0000E5020000}"/>
    <cellStyle name="Navadno 7 3 2" xfId="248" xr:uid="{00000000-0005-0000-0000-0000E6020000}"/>
    <cellStyle name="Navadno 7 4" xfId="401" xr:uid="{00000000-0005-0000-0000-0000E7020000}"/>
    <cellStyle name="Navadno 7 5" xfId="342" xr:uid="{00000000-0005-0000-0000-0000E8020000}"/>
    <cellStyle name="Navadno 7 6" xfId="340" xr:uid="{00000000-0005-0000-0000-0000E9020000}"/>
    <cellStyle name="Navadno 7 7" xfId="400" xr:uid="{00000000-0005-0000-0000-0000EA020000}"/>
    <cellStyle name="Navadno 7 8" xfId="343" xr:uid="{00000000-0005-0000-0000-0000EB020000}"/>
    <cellStyle name="Navadno 7 9" xfId="337" xr:uid="{00000000-0005-0000-0000-0000EC020000}"/>
    <cellStyle name="Navadno 70" xfId="663" xr:uid="{00000000-0005-0000-0000-0000ED020000}"/>
    <cellStyle name="Navadno 71" xfId="710" xr:uid="{00000000-0005-0000-0000-0000EE020000}"/>
    <cellStyle name="Navadno 72" xfId="824" xr:uid="{00000000-0005-0000-0000-0000EF020000}"/>
    <cellStyle name="Navadno 73" xfId="764" xr:uid="{00000000-0005-0000-0000-0000F0020000}"/>
    <cellStyle name="Navadno 74" xfId="877" xr:uid="{00000000-0005-0000-0000-0000F1020000}"/>
    <cellStyle name="Navadno 75" xfId="652" xr:uid="{00000000-0005-0000-0000-0000F2020000}"/>
    <cellStyle name="Navadno 76" xfId="797" xr:uid="{00000000-0005-0000-0000-0000F3020000}"/>
    <cellStyle name="Navadno 77" xfId="727" xr:uid="{00000000-0005-0000-0000-0000F4020000}"/>
    <cellStyle name="Navadno 78" xfId="540" xr:uid="{00000000-0005-0000-0000-0000F5020000}"/>
    <cellStyle name="Navadno 79" xfId="854" xr:uid="{00000000-0005-0000-0000-0000F6020000}"/>
    <cellStyle name="Navadno 8" xfId="71" xr:uid="{00000000-0005-0000-0000-0000F7020000}"/>
    <cellStyle name="Navadno 8 2" xfId="802" xr:uid="{00000000-0005-0000-0000-0000F8020000}"/>
    <cellStyle name="Navadno 80" xfId="667" xr:uid="{00000000-0005-0000-0000-0000F9020000}"/>
    <cellStyle name="Navadno 81" xfId="687" xr:uid="{00000000-0005-0000-0000-0000FA020000}"/>
    <cellStyle name="Navadno 82" xfId="506" xr:uid="{00000000-0005-0000-0000-0000FB020000}"/>
    <cellStyle name="Navadno 83" xfId="733" xr:uid="{00000000-0005-0000-0000-0000FC020000}"/>
    <cellStyle name="Navadno 84" xfId="793" xr:uid="{00000000-0005-0000-0000-0000FD020000}"/>
    <cellStyle name="Navadno 85" xfId="593" xr:uid="{00000000-0005-0000-0000-0000FE020000}"/>
    <cellStyle name="Navadno 86" xfId="565" xr:uid="{00000000-0005-0000-0000-0000FF020000}"/>
    <cellStyle name="Navadno 87" xfId="637" xr:uid="{00000000-0005-0000-0000-000000030000}"/>
    <cellStyle name="Navadno 88" xfId="757" xr:uid="{00000000-0005-0000-0000-000001030000}"/>
    <cellStyle name="Navadno 89" xfId="738" xr:uid="{00000000-0005-0000-0000-000002030000}"/>
    <cellStyle name="Navadno 9" xfId="82" xr:uid="{00000000-0005-0000-0000-000003030000}"/>
    <cellStyle name="Navadno 9 2" xfId="548" xr:uid="{00000000-0005-0000-0000-000004030000}"/>
    <cellStyle name="Navadno 90" xfId="818" xr:uid="{00000000-0005-0000-0000-000005030000}"/>
    <cellStyle name="Navadno 91" xfId="693" xr:uid="{00000000-0005-0000-0000-000006030000}"/>
    <cellStyle name="Navadno 92" xfId="820" xr:uid="{00000000-0005-0000-0000-000007030000}"/>
    <cellStyle name="Navadno 93" xfId="584" xr:uid="{00000000-0005-0000-0000-000008030000}"/>
    <cellStyle name="Navadno 94" xfId="550" xr:uid="{00000000-0005-0000-0000-000009030000}"/>
    <cellStyle name="Navadno 95" xfId="737" xr:uid="{00000000-0005-0000-0000-00000A030000}"/>
    <cellStyle name="Navadno 96" xfId="659" xr:uid="{00000000-0005-0000-0000-00000B030000}"/>
    <cellStyle name="Navadno 97" xfId="628" xr:uid="{00000000-0005-0000-0000-00000C030000}"/>
    <cellStyle name="Navadno 98" xfId="782" xr:uid="{00000000-0005-0000-0000-00000D030000}"/>
    <cellStyle name="Navadno 99" xfId="582" xr:uid="{00000000-0005-0000-0000-00000E030000}"/>
    <cellStyle name="Nevtralno 2" xfId="875" xr:uid="{00000000-0005-0000-0000-00000F030000}"/>
    <cellStyle name="Normal 2" xfId="6" xr:uid="{00000000-0005-0000-0000-000010030000}"/>
    <cellStyle name="Normal 2 10" xfId="297" xr:uid="{00000000-0005-0000-0000-000011030000}"/>
    <cellStyle name="Normal 2 11" xfId="298" xr:uid="{00000000-0005-0000-0000-000012030000}"/>
    <cellStyle name="Normal 2 12" xfId="300" xr:uid="{00000000-0005-0000-0000-000013030000}"/>
    <cellStyle name="Normal 2 13" xfId="302" xr:uid="{00000000-0005-0000-0000-000014030000}"/>
    <cellStyle name="Normal 2 14" xfId="304" xr:uid="{00000000-0005-0000-0000-000015030000}"/>
    <cellStyle name="Normal 2 15" xfId="306" xr:uid="{00000000-0005-0000-0000-000016030000}"/>
    <cellStyle name="Normal 2 16" xfId="308" xr:uid="{00000000-0005-0000-0000-000017030000}"/>
    <cellStyle name="Normal 2 17" xfId="310" xr:uid="{00000000-0005-0000-0000-000018030000}"/>
    <cellStyle name="Normal 2 18" xfId="312" xr:uid="{00000000-0005-0000-0000-000019030000}"/>
    <cellStyle name="Normal 2 19" xfId="314" xr:uid="{00000000-0005-0000-0000-00001A030000}"/>
    <cellStyle name="Normal 2 2" xfId="214" xr:uid="{00000000-0005-0000-0000-00001B030000}"/>
    <cellStyle name="Normal 2 20" xfId="316" xr:uid="{00000000-0005-0000-0000-00001C030000}"/>
    <cellStyle name="Normal 2 21" xfId="318" xr:uid="{00000000-0005-0000-0000-00001D030000}"/>
    <cellStyle name="Normal 2 22" xfId="320" xr:uid="{00000000-0005-0000-0000-00001E030000}"/>
    <cellStyle name="Normal 2 23" xfId="322" xr:uid="{00000000-0005-0000-0000-00001F030000}"/>
    <cellStyle name="Normal 2 24" xfId="324" xr:uid="{00000000-0005-0000-0000-000020030000}"/>
    <cellStyle name="Normal 2 25" xfId="327" xr:uid="{00000000-0005-0000-0000-000021030000}"/>
    <cellStyle name="Normal 2 26" xfId="329" xr:uid="{00000000-0005-0000-0000-000022030000}"/>
    <cellStyle name="Normal 2 27" xfId="330" xr:uid="{00000000-0005-0000-0000-000023030000}"/>
    <cellStyle name="Normal 2 28" xfId="332" xr:uid="{00000000-0005-0000-0000-000024030000}"/>
    <cellStyle name="Normal 2 3" xfId="283" xr:uid="{00000000-0005-0000-0000-000025030000}"/>
    <cellStyle name="Normal 2 4" xfId="285" xr:uid="{00000000-0005-0000-0000-000026030000}"/>
    <cellStyle name="Normal 2 5" xfId="288" xr:uid="{00000000-0005-0000-0000-000027030000}"/>
    <cellStyle name="Normal 2 6" xfId="290" xr:uid="{00000000-0005-0000-0000-000028030000}"/>
    <cellStyle name="Normal 2 7" xfId="292" xr:uid="{00000000-0005-0000-0000-000029030000}"/>
    <cellStyle name="Normal 2 8" xfId="293" xr:uid="{00000000-0005-0000-0000-00002A030000}"/>
    <cellStyle name="Normal 2 9" xfId="295" xr:uid="{00000000-0005-0000-0000-00002B030000}"/>
    <cellStyle name="Normal_I-BREZOV" xfId="42" xr:uid="{00000000-0005-0000-0000-00002C030000}"/>
    <cellStyle name="Odstotek 2" xfId="8" xr:uid="{00000000-0005-0000-0000-00002D030000}"/>
    <cellStyle name="Odstotek 3" xfId="869" xr:uid="{00000000-0005-0000-0000-00002E030000}"/>
    <cellStyle name="Odstotek 4" xfId="873" xr:uid="{00000000-0005-0000-0000-00002F030000}"/>
    <cellStyle name="Odstotek 5" xfId="886" xr:uid="{00000000-0005-0000-0000-000030030000}"/>
    <cellStyle name="Pomoc" xfId="11" xr:uid="{00000000-0005-0000-0000-000031030000}"/>
    <cellStyle name="Rekapitulacija" xfId="16" xr:uid="{00000000-0005-0000-0000-000032030000}"/>
    <cellStyle name="Total 2" xfId="281" xr:uid="{00000000-0005-0000-0000-000033030000}"/>
    <cellStyle name="Valuta 2" xfId="39" xr:uid="{00000000-0005-0000-0000-000034030000}"/>
    <cellStyle name="Vejica 2" xfId="3" xr:uid="{00000000-0005-0000-0000-000035030000}"/>
    <cellStyle name="Vejica 2 10" xfId="686" xr:uid="{00000000-0005-0000-0000-000036030000}"/>
    <cellStyle name="Vejica 2 11" xfId="615" xr:uid="{00000000-0005-0000-0000-000037030000}"/>
    <cellStyle name="Vejica 2 12" xfId="709" xr:uid="{00000000-0005-0000-0000-000038030000}"/>
    <cellStyle name="Vejica 2 13" xfId="558" xr:uid="{00000000-0005-0000-0000-000039030000}"/>
    <cellStyle name="Vejica 2 14" xfId="514" xr:uid="{00000000-0005-0000-0000-00003A030000}"/>
    <cellStyle name="Vejica 2 15" xfId="720" xr:uid="{00000000-0005-0000-0000-00003B030000}"/>
    <cellStyle name="Vejica 2 16" xfId="796" xr:uid="{00000000-0005-0000-0000-00003C030000}"/>
    <cellStyle name="Vejica 2 17" xfId="631" xr:uid="{00000000-0005-0000-0000-00003D030000}"/>
    <cellStyle name="Vejica 2 18" xfId="625" xr:uid="{00000000-0005-0000-0000-00003E030000}"/>
    <cellStyle name="Vejica 2 19" xfId="618" xr:uid="{00000000-0005-0000-0000-00003F030000}"/>
    <cellStyle name="Vejica 2 2" xfId="14" xr:uid="{00000000-0005-0000-0000-000040030000}"/>
    <cellStyle name="Vejica 2 2 2" xfId="122" xr:uid="{00000000-0005-0000-0000-000041030000}"/>
    <cellStyle name="Vejica 2 2 3" xfId="191" xr:uid="{00000000-0005-0000-0000-000042030000}"/>
    <cellStyle name="Vejica 2 2 4" xfId="491" xr:uid="{00000000-0005-0000-0000-000043030000}"/>
    <cellStyle name="Vejica 2 2 5" xfId="495" xr:uid="{00000000-0005-0000-0000-000044030000}"/>
    <cellStyle name="Vejica 2 2 6" xfId="497" xr:uid="{00000000-0005-0000-0000-000045030000}"/>
    <cellStyle name="Vejica 2 20" xfId="817" xr:uid="{00000000-0005-0000-0000-000046030000}"/>
    <cellStyle name="Vejica 2 21" xfId="777" xr:uid="{00000000-0005-0000-0000-000047030000}"/>
    <cellStyle name="Vejica 2 22" xfId="670" xr:uid="{00000000-0005-0000-0000-000048030000}"/>
    <cellStyle name="Vejica 2 23" xfId="880" xr:uid="{00000000-0005-0000-0000-000049030000}"/>
    <cellStyle name="Vejica 2 24" xfId="524" xr:uid="{00000000-0005-0000-0000-00004A030000}"/>
    <cellStyle name="Vejica 2 25" xfId="717" xr:uid="{00000000-0005-0000-0000-00004B030000}"/>
    <cellStyle name="Vejica 2 26" xfId="638" xr:uid="{00000000-0005-0000-0000-00004C030000}"/>
    <cellStyle name="Vejica 2 27" xfId="731" xr:uid="{00000000-0005-0000-0000-00004D030000}"/>
    <cellStyle name="Vejica 2 28" xfId="747" xr:uid="{00000000-0005-0000-0000-00004E030000}"/>
    <cellStyle name="Vejica 2 29" xfId="574" xr:uid="{00000000-0005-0000-0000-00004F030000}"/>
    <cellStyle name="Vejica 2 3" xfId="190" xr:uid="{00000000-0005-0000-0000-000050030000}"/>
    <cellStyle name="Vejica 2 3 2" xfId="562" xr:uid="{00000000-0005-0000-0000-000051030000}"/>
    <cellStyle name="Vejica 2 30" xfId="546" xr:uid="{00000000-0005-0000-0000-000052030000}"/>
    <cellStyle name="Vejica 2 31" xfId="750" xr:uid="{00000000-0005-0000-0000-000053030000}"/>
    <cellStyle name="Vejica 2 32" xfId="811" xr:uid="{00000000-0005-0000-0000-000054030000}"/>
    <cellStyle name="Vejica 2 33" xfId="739" xr:uid="{00000000-0005-0000-0000-000055030000}"/>
    <cellStyle name="Vejica 2 34" xfId="830" xr:uid="{00000000-0005-0000-0000-000056030000}"/>
    <cellStyle name="Vejica 2 35" xfId="563" xr:uid="{00000000-0005-0000-0000-000057030000}"/>
    <cellStyle name="Vejica 2 36" xfId="511" xr:uid="{00000000-0005-0000-0000-000058030000}"/>
    <cellStyle name="Vejica 2 4" xfId="490" xr:uid="{00000000-0005-0000-0000-000059030000}"/>
    <cellStyle name="Vejica 2 4 2" xfId="778" xr:uid="{00000000-0005-0000-0000-00005A030000}"/>
    <cellStyle name="Vejica 2 5" xfId="494" xr:uid="{00000000-0005-0000-0000-00005B030000}"/>
    <cellStyle name="Vejica 2 5 2" xfId="653" xr:uid="{00000000-0005-0000-0000-00005C030000}"/>
    <cellStyle name="Vejica 2 6" xfId="496" xr:uid="{00000000-0005-0000-0000-00005D030000}"/>
    <cellStyle name="Vejica 2 6 2" xfId="577" xr:uid="{00000000-0005-0000-0000-00005E030000}"/>
    <cellStyle name="Vejica 2 7" xfId="500" xr:uid="{00000000-0005-0000-0000-00005F030000}"/>
    <cellStyle name="Vejica 2 8" xfId="654" xr:uid="{00000000-0005-0000-0000-000060030000}"/>
    <cellStyle name="Vejica 2 9" xfId="816" xr:uid="{00000000-0005-0000-0000-000061030000}"/>
    <cellStyle name="Vejica 3" xfId="5" xr:uid="{00000000-0005-0000-0000-000062030000}"/>
    <cellStyle name="Vejica 3 2" xfId="28" xr:uid="{00000000-0005-0000-0000-000063030000}"/>
    <cellStyle name="Vejica 3 2 10" xfId="63" xr:uid="{00000000-0005-0000-0000-000064030000}"/>
    <cellStyle name="Vejica 3 2 11" xfId="62" xr:uid="{00000000-0005-0000-0000-000065030000}"/>
    <cellStyle name="Vejica 3 2 12" xfId="83" xr:uid="{00000000-0005-0000-0000-000066030000}"/>
    <cellStyle name="Vejica 3 2 13" xfId="84" xr:uid="{00000000-0005-0000-0000-000067030000}"/>
    <cellStyle name="Vejica 3 2 2" xfId="29" xr:uid="{00000000-0005-0000-0000-000068030000}"/>
    <cellStyle name="Vejica 3 2 3" xfId="30" xr:uid="{00000000-0005-0000-0000-000069030000}"/>
    <cellStyle name="Vejica 3 2 4" xfId="31" xr:uid="{00000000-0005-0000-0000-00006A030000}"/>
    <cellStyle name="Vejica 3 2 5" xfId="32" xr:uid="{00000000-0005-0000-0000-00006B030000}"/>
    <cellStyle name="Vejica 3 2 6" xfId="33" xr:uid="{00000000-0005-0000-0000-00006C030000}"/>
    <cellStyle name="Vejica 3 2 7" xfId="34" xr:uid="{00000000-0005-0000-0000-00006D030000}"/>
    <cellStyle name="Vejica 3 2 8" xfId="35" xr:uid="{00000000-0005-0000-0000-00006E030000}"/>
    <cellStyle name="Vejica 3 2 9" xfId="36" xr:uid="{00000000-0005-0000-0000-00006F030000}"/>
    <cellStyle name="Vejica 4" xfId="7" xr:uid="{00000000-0005-0000-0000-000070030000}"/>
    <cellStyle name="Vejica 4 2" xfId="12" xr:uid="{00000000-0005-0000-0000-000071030000}"/>
    <cellStyle name="Vejica 4 3" xfId="85" xr:uid="{00000000-0005-0000-0000-000072030000}"/>
    <cellStyle name="Vejica 5" xfId="15" xr:uid="{00000000-0005-0000-0000-000073030000}"/>
    <cellStyle name="Vejica 6" xfId="870" xr:uid="{00000000-0005-0000-0000-000074030000}"/>
    <cellStyle name="Vejica 7" xfId="872" xr:uid="{00000000-0005-0000-0000-000075030000}"/>
    <cellStyle name="Vejica 8" xfId="885" xr:uid="{00000000-0005-0000-0000-000076030000}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5"/>
  <sheetViews>
    <sheetView view="pageBreakPreview" zoomScale="130" zoomScaleNormal="100" zoomScaleSheetLayoutView="130" workbookViewId="0">
      <selection activeCell="J7" sqref="J7"/>
    </sheetView>
  </sheetViews>
  <sheetFormatPr defaultRowHeight="15"/>
  <cols>
    <col min="1" max="1" width="10.85546875" customWidth="1"/>
    <col min="2" max="2" width="5.5703125" customWidth="1"/>
    <col min="6" max="6" width="21" customWidth="1"/>
    <col min="7" max="7" width="28.85546875" customWidth="1"/>
    <col min="8" max="8" width="10.140625" customWidth="1"/>
    <col min="9" max="9" width="24.140625" customWidth="1"/>
  </cols>
  <sheetData>
    <row r="2" spans="1:12" ht="18.75">
      <c r="A2" s="1"/>
      <c r="B2" s="129" t="s">
        <v>21</v>
      </c>
      <c r="C2" s="129"/>
      <c r="D2" s="129"/>
      <c r="E2" s="129"/>
      <c r="F2" s="129"/>
      <c r="G2" s="129"/>
    </row>
    <row r="3" spans="1:12" ht="18">
      <c r="A3" s="1"/>
      <c r="B3" s="69"/>
      <c r="C3" s="69"/>
      <c r="D3" s="69"/>
      <c r="E3" s="69"/>
      <c r="F3" s="69"/>
      <c r="G3" s="69"/>
    </row>
    <row r="4" spans="1:12" ht="18">
      <c r="A4" s="1"/>
      <c r="B4" s="69"/>
      <c r="C4" s="69"/>
      <c r="D4" s="69"/>
      <c r="E4" s="69"/>
      <c r="F4" s="69"/>
      <c r="G4" s="69"/>
    </row>
    <row r="5" spans="1:12" ht="15.75">
      <c r="A5" s="1" t="s">
        <v>96</v>
      </c>
      <c r="B5" s="132" t="s">
        <v>143</v>
      </c>
      <c r="C5" s="132"/>
      <c r="D5" s="1"/>
      <c r="E5" s="1"/>
      <c r="F5" s="1"/>
      <c r="G5" s="1"/>
    </row>
    <row r="6" spans="1:12" ht="31.15" customHeight="1">
      <c r="A6" s="13" t="s">
        <v>8</v>
      </c>
      <c r="B6" s="133" t="s">
        <v>144</v>
      </c>
      <c r="C6" s="134"/>
      <c r="D6" s="134"/>
      <c r="E6" s="134"/>
      <c r="F6" s="134"/>
      <c r="G6" s="71"/>
      <c r="H6" s="71"/>
    </row>
    <row r="7" spans="1:12" ht="15.75">
      <c r="A7" s="1"/>
      <c r="B7" s="130"/>
      <c r="C7" s="130"/>
      <c r="D7" s="130"/>
      <c r="E7" s="130"/>
      <c r="F7" s="130"/>
      <c r="G7" s="130"/>
    </row>
    <row r="8" spans="1:12">
      <c r="A8" s="1"/>
      <c r="B8" s="1"/>
      <c r="C8" s="1"/>
      <c r="D8" s="1"/>
      <c r="E8" s="1"/>
      <c r="F8" s="1"/>
      <c r="G8" s="1"/>
    </row>
    <row r="9" spans="1:12" ht="15.75">
      <c r="A9" s="2"/>
      <c r="B9" s="2" t="s">
        <v>97</v>
      </c>
      <c r="C9" s="131" t="s">
        <v>141</v>
      </c>
      <c r="D9" s="131"/>
      <c r="E9" s="131"/>
      <c r="F9" s="131"/>
      <c r="G9" s="6">
        <f>'0.2_Vodilni načrt'!H25</f>
        <v>0</v>
      </c>
    </row>
    <row r="10" spans="1:12">
      <c r="A10" s="1"/>
      <c r="B10" s="1"/>
      <c r="C10" s="1"/>
      <c r="D10" s="1"/>
      <c r="E10" s="1"/>
      <c r="F10" s="1"/>
      <c r="G10" s="4"/>
    </row>
    <row r="11" spans="1:12" ht="15.75">
      <c r="A11" s="2"/>
      <c r="B11" s="121"/>
      <c r="C11" s="131"/>
      <c r="D11" s="131"/>
      <c r="E11" s="131"/>
      <c r="F11" s="131"/>
      <c r="G11" s="6"/>
    </row>
    <row r="12" spans="1:12" ht="15.75">
      <c r="A12" s="2"/>
      <c r="B12" s="121"/>
      <c r="C12" s="56"/>
      <c r="D12" s="56"/>
      <c r="E12" s="56"/>
      <c r="F12" s="56"/>
      <c r="G12" s="6"/>
      <c r="I12" s="56"/>
      <c r="J12" s="56"/>
      <c r="K12" s="56"/>
      <c r="L12" s="56"/>
    </row>
    <row r="13" spans="1:12" ht="15.75">
      <c r="A13" s="2"/>
      <c r="B13" s="121"/>
      <c r="C13" s="131"/>
      <c r="D13" s="131"/>
      <c r="E13" s="131"/>
      <c r="F13" s="131"/>
      <c r="G13" s="6"/>
      <c r="I13" s="56"/>
      <c r="J13" s="56"/>
      <c r="K13" s="56"/>
      <c r="L13" s="56"/>
    </row>
    <row r="14" spans="1:12" ht="15.75">
      <c r="A14" s="2"/>
      <c r="B14" s="121"/>
      <c r="C14" s="56"/>
      <c r="D14" s="56"/>
      <c r="E14" s="56"/>
      <c r="F14" s="56"/>
      <c r="G14" s="6"/>
      <c r="I14" s="56"/>
      <c r="J14" s="56"/>
      <c r="K14" s="56"/>
      <c r="L14" s="56"/>
    </row>
    <row r="15" spans="1:12" ht="15.75">
      <c r="A15" s="2"/>
      <c r="B15" s="121"/>
      <c r="C15" s="131"/>
      <c r="D15" s="131"/>
      <c r="E15" s="131"/>
      <c r="F15" s="131"/>
      <c r="G15" s="6"/>
      <c r="I15" s="56"/>
      <c r="J15" s="56"/>
      <c r="K15" s="56"/>
      <c r="L15" s="56"/>
    </row>
    <row r="16" spans="1:12" ht="15.75">
      <c r="A16" s="2"/>
      <c r="B16" s="121"/>
      <c r="C16" s="56"/>
      <c r="D16" s="56"/>
      <c r="E16" s="56"/>
      <c r="F16" s="56"/>
      <c r="G16" s="6"/>
      <c r="I16" s="56"/>
      <c r="J16" s="56"/>
      <c r="K16" s="56"/>
      <c r="L16" s="56"/>
    </row>
    <row r="17" spans="1:12" ht="15.75">
      <c r="A17" s="2"/>
      <c r="B17" s="121"/>
      <c r="C17" s="131"/>
      <c r="D17" s="131"/>
      <c r="E17" s="131"/>
      <c r="F17" s="131"/>
      <c r="G17" s="6"/>
      <c r="I17" s="56"/>
      <c r="J17" s="56"/>
      <c r="K17" s="56"/>
      <c r="L17" s="56"/>
    </row>
    <row r="18" spans="1:12" ht="15.75">
      <c r="A18" s="2"/>
      <c r="B18" s="121"/>
      <c r="C18" s="56"/>
      <c r="D18" s="56"/>
      <c r="E18" s="56"/>
      <c r="F18" s="56"/>
      <c r="G18" s="6"/>
      <c r="I18" s="56"/>
      <c r="J18" s="56"/>
      <c r="K18" s="56"/>
      <c r="L18" s="56"/>
    </row>
    <row r="19" spans="1:12" ht="15.75">
      <c r="A19" s="2"/>
      <c r="B19" s="121"/>
      <c r="C19" s="131"/>
      <c r="D19" s="131"/>
      <c r="E19" s="131"/>
      <c r="F19" s="131"/>
      <c r="G19" s="6"/>
      <c r="I19" s="56"/>
      <c r="J19" s="56"/>
      <c r="K19" s="56"/>
      <c r="L19" s="56"/>
    </row>
    <row r="20" spans="1:12" ht="15.75">
      <c r="A20" s="2"/>
      <c r="B20" s="121"/>
      <c r="C20" s="56"/>
      <c r="D20" s="56"/>
      <c r="E20" s="56"/>
      <c r="F20" s="56"/>
      <c r="G20" s="6"/>
      <c r="I20" s="56"/>
      <c r="J20" s="56"/>
      <c r="K20" s="56"/>
      <c r="L20" s="56"/>
    </row>
    <row r="21" spans="1:12" ht="16.5" thickBot="1">
      <c r="A21" s="2"/>
      <c r="B21" s="124"/>
      <c r="C21" s="139"/>
      <c r="D21" s="139"/>
      <c r="E21" s="139"/>
      <c r="F21" s="139"/>
      <c r="G21" s="125"/>
      <c r="I21" s="56"/>
      <c r="J21" s="56"/>
      <c r="K21" s="56"/>
      <c r="L21" s="56"/>
    </row>
    <row r="22" spans="1:12" ht="15.75">
      <c r="A22" s="2"/>
      <c r="B22" s="121"/>
      <c r="C22" s="56"/>
      <c r="D22" s="56"/>
      <c r="E22" s="56"/>
      <c r="F22" s="56"/>
      <c r="G22" s="6"/>
      <c r="I22" s="56"/>
      <c r="J22" s="56"/>
      <c r="K22" s="56"/>
      <c r="L22" s="56"/>
    </row>
    <row r="23" spans="1:12" ht="15.75">
      <c r="A23" s="2"/>
      <c r="B23" s="2"/>
      <c r="C23" s="132" t="s">
        <v>2</v>
      </c>
      <c r="D23" s="132"/>
      <c r="E23" s="2"/>
      <c r="F23" s="1"/>
      <c r="G23" s="5">
        <f>SUM(G9:G21)</f>
        <v>0</v>
      </c>
    </row>
    <row r="24" spans="1:12">
      <c r="A24" s="1"/>
      <c r="B24" s="1"/>
      <c r="C24" s="1"/>
      <c r="D24" s="1"/>
      <c r="E24" s="1"/>
      <c r="F24" s="1"/>
      <c r="G24" s="1"/>
    </row>
    <row r="25" spans="1:12" ht="15.75">
      <c r="A25" s="2"/>
      <c r="B25" s="2"/>
      <c r="C25" s="132" t="s">
        <v>1</v>
      </c>
      <c r="D25" s="132"/>
      <c r="E25" s="2"/>
      <c r="F25" s="1"/>
      <c r="G25" s="5">
        <f>0.22*G23</f>
        <v>0</v>
      </c>
    </row>
    <row r="26" spans="1:12">
      <c r="A26" s="1"/>
      <c r="B26" s="1"/>
      <c r="C26" s="1"/>
      <c r="D26" s="1"/>
      <c r="E26" s="1"/>
      <c r="F26" s="1"/>
      <c r="G26" s="1"/>
    </row>
    <row r="27" spans="1:12" ht="18">
      <c r="A27" s="2"/>
      <c r="B27" s="2"/>
      <c r="C27" s="138" t="s">
        <v>0</v>
      </c>
      <c r="D27" s="138"/>
      <c r="E27" s="138"/>
      <c r="F27" s="1"/>
      <c r="G27" s="5">
        <f>G23+G25</f>
        <v>0</v>
      </c>
    </row>
    <row r="28" spans="1:12">
      <c r="A28" s="1"/>
      <c r="B28" s="1"/>
      <c r="C28" s="1"/>
      <c r="D28" s="1"/>
      <c r="E28" s="1"/>
      <c r="F28" s="1"/>
      <c r="G28" s="1"/>
    </row>
    <row r="29" spans="1:12" ht="15" customHeight="1">
      <c r="A29" s="1"/>
      <c r="B29" s="1"/>
      <c r="C29" s="1"/>
      <c r="D29" s="1"/>
      <c r="E29" s="1"/>
      <c r="F29" s="1"/>
      <c r="G29" s="1"/>
    </row>
    <row r="30" spans="1:12">
      <c r="A30" s="1"/>
      <c r="B30" s="137"/>
      <c r="C30" s="137"/>
      <c r="D30" s="137"/>
      <c r="E30" s="137"/>
      <c r="F30" s="137"/>
      <c r="G30" s="137"/>
    </row>
    <row r="31" spans="1:12">
      <c r="A31" s="1"/>
      <c r="B31" s="137"/>
      <c r="C31" s="137"/>
      <c r="D31" s="137"/>
      <c r="E31" s="137"/>
      <c r="F31" s="137"/>
      <c r="G31" s="137"/>
    </row>
    <row r="32" spans="1:12">
      <c r="A32" s="1"/>
      <c r="B32" s="137"/>
      <c r="C32" s="137"/>
      <c r="D32" s="137"/>
      <c r="E32" s="137"/>
      <c r="F32" s="137"/>
      <c r="G32" s="137"/>
    </row>
    <row r="33" spans="1:7">
      <c r="A33" s="1"/>
      <c r="B33" s="137"/>
      <c r="C33" s="137"/>
      <c r="D33" s="137"/>
      <c r="E33" s="137"/>
      <c r="F33" s="137"/>
      <c r="G33" s="137"/>
    </row>
    <row r="34" spans="1:7" ht="15" customHeight="1">
      <c r="A34" s="1"/>
      <c r="B34" s="1"/>
      <c r="C34" s="131"/>
      <c r="D34" s="131"/>
      <c r="E34" s="131"/>
      <c r="F34" s="131"/>
      <c r="G34" s="1"/>
    </row>
    <row r="35" spans="1:7">
      <c r="A35" s="1"/>
      <c r="B35" s="135"/>
      <c r="C35" s="135"/>
      <c r="D35" s="135"/>
      <c r="E35" s="135"/>
      <c r="F35" s="135"/>
      <c r="G35" s="135"/>
    </row>
    <row r="36" spans="1:7">
      <c r="A36" s="1"/>
      <c r="B36" s="135"/>
      <c r="C36" s="135"/>
      <c r="D36" s="135"/>
      <c r="E36" s="135"/>
      <c r="F36" s="135"/>
      <c r="G36" s="135"/>
    </row>
    <row r="37" spans="1:7">
      <c r="A37" s="1"/>
      <c r="B37" s="135"/>
      <c r="C37" s="135"/>
      <c r="D37" s="135"/>
      <c r="E37" s="135"/>
      <c r="F37" s="135"/>
      <c r="G37" s="135"/>
    </row>
    <row r="38" spans="1:7">
      <c r="A38" s="1"/>
      <c r="B38" s="135"/>
      <c r="C38" s="135"/>
      <c r="D38" s="135"/>
      <c r="E38" s="135"/>
      <c r="F38" s="135"/>
      <c r="G38" s="135"/>
    </row>
    <row r="39" spans="1:7">
      <c r="A39" s="1"/>
      <c r="B39" s="135"/>
      <c r="C39" s="135"/>
      <c r="D39" s="135"/>
      <c r="E39" s="135"/>
      <c r="F39" s="135"/>
      <c r="G39" s="135"/>
    </row>
    <row r="40" spans="1:7" ht="15" customHeight="1">
      <c r="A40" s="1"/>
      <c r="B40" s="1"/>
      <c r="C40" s="131"/>
      <c r="D40" s="131"/>
      <c r="E40" s="131"/>
      <c r="F40" s="131"/>
      <c r="G40" s="1"/>
    </row>
    <row r="41" spans="1:7">
      <c r="A41" s="1"/>
      <c r="B41" s="136"/>
      <c r="C41" s="137"/>
      <c r="D41" s="137"/>
      <c r="E41" s="137"/>
      <c r="F41" s="137"/>
      <c r="G41" s="137"/>
    </row>
    <row r="42" spans="1:7">
      <c r="A42" s="1"/>
      <c r="B42" s="137"/>
      <c r="C42" s="137"/>
      <c r="D42" s="137"/>
      <c r="E42" s="137"/>
      <c r="F42" s="137"/>
      <c r="G42" s="137"/>
    </row>
    <row r="43" spans="1:7">
      <c r="A43" s="1"/>
      <c r="B43" s="137"/>
      <c r="C43" s="137"/>
      <c r="D43" s="137"/>
      <c r="E43" s="137"/>
      <c r="F43" s="137"/>
      <c r="G43" s="137"/>
    </row>
    <row r="44" spans="1:7">
      <c r="A44" s="1"/>
      <c r="B44" s="137"/>
      <c r="C44" s="137"/>
      <c r="D44" s="137"/>
      <c r="E44" s="137"/>
      <c r="F44" s="137"/>
      <c r="G44" s="137"/>
    </row>
    <row r="45" spans="1:7">
      <c r="A45" s="1"/>
      <c r="B45" s="137"/>
      <c r="C45" s="137"/>
      <c r="D45" s="137"/>
      <c r="E45" s="137"/>
      <c r="F45" s="137"/>
      <c r="G45" s="137"/>
    </row>
  </sheetData>
  <mergeCells count="19">
    <mergeCell ref="C13:F13"/>
    <mergeCell ref="C15:F15"/>
    <mergeCell ref="C21:F21"/>
    <mergeCell ref="C17:F17"/>
    <mergeCell ref="C19:F19"/>
    <mergeCell ref="B35:G39"/>
    <mergeCell ref="B41:G45"/>
    <mergeCell ref="C23:D23"/>
    <mergeCell ref="C25:D25"/>
    <mergeCell ref="C27:E27"/>
    <mergeCell ref="B30:G33"/>
    <mergeCell ref="C34:F34"/>
    <mergeCell ref="C40:F40"/>
    <mergeCell ref="B2:G2"/>
    <mergeCell ref="B7:G7"/>
    <mergeCell ref="C9:F9"/>
    <mergeCell ref="C11:F11"/>
    <mergeCell ref="B5:C5"/>
    <mergeCell ref="B6:F6"/>
  </mergeCells>
  <pageMargins left="0.98425196850393704" right="0.78740157480314965" top="0.58333333333333337" bottom="0.78740157480314965" header="0.19685039370078741" footer="0.19685039370078741"/>
  <pageSetup paperSize="9" scale="85" orientation="portrait" r:id="rId1"/>
  <headerFooter alignWithMargins="0">
    <oddHeader>&amp;CUreditev površin za pešce 
v križišču Gubčeve ulice (LZ 299052) z JP 799028</oddHeader>
    <oddFooter>&amp;C&amp;"Arial,Krepko"
&amp;A&amp;R&amp;"Arial,Navadno"&amp;10&amp;P od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259"/>
  <sheetViews>
    <sheetView showZeros="0" tabSelected="1" view="pageBreakPreview" topLeftCell="A196" zoomScale="145" zoomScaleNormal="100" zoomScaleSheetLayoutView="145" workbookViewId="0">
      <selection activeCell="G56" sqref="G56"/>
    </sheetView>
  </sheetViews>
  <sheetFormatPr defaultColWidth="8.85546875" defaultRowHeight="12.75"/>
  <cols>
    <col min="1" max="1" width="5.42578125" style="1" customWidth="1"/>
    <col min="2" max="2" width="4.85546875" style="1" customWidth="1"/>
    <col min="3" max="3" width="37.85546875" style="1" customWidth="1"/>
    <col min="4" max="4" width="24.85546875" style="32" customWidth="1"/>
    <col min="5" max="5" width="9.140625" style="14" bestFit="1" customWidth="1"/>
    <col min="6" max="6" width="6.28515625" style="50" customWidth="1"/>
    <col min="7" max="7" width="10.5703125" style="1" customWidth="1"/>
    <col min="8" max="8" width="15.42578125" style="14" customWidth="1"/>
    <col min="9" max="9" width="17.28515625" style="1" customWidth="1"/>
    <col min="10" max="10" width="11.7109375" style="1" bestFit="1" customWidth="1"/>
    <col min="11" max="16384" width="8.85546875" style="1"/>
  </cols>
  <sheetData>
    <row r="3" spans="1:8" ht="18.75">
      <c r="C3" s="123" t="s">
        <v>31</v>
      </c>
      <c r="D3" s="7"/>
      <c r="E3" s="100"/>
      <c r="F3" s="7"/>
      <c r="G3" s="7"/>
      <c r="H3" s="7"/>
    </row>
    <row r="4" spans="1:8">
      <c r="D4" s="1"/>
      <c r="F4" s="1"/>
      <c r="H4" s="1"/>
    </row>
    <row r="5" spans="1:8" ht="45" customHeight="1">
      <c r="A5" s="144" t="s">
        <v>8</v>
      </c>
      <c r="B5" s="144"/>
      <c r="C5" s="145" t="s">
        <v>145</v>
      </c>
      <c r="D5" s="146"/>
      <c r="E5" s="146"/>
      <c r="F5" s="146"/>
      <c r="G5" s="8"/>
      <c r="H5" s="8"/>
    </row>
    <row r="6" spans="1:8" ht="18">
      <c r="A6" s="148" t="s">
        <v>32</v>
      </c>
      <c r="B6" s="148"/>
      <c r="C6" s="149" t="s">
        <v>142</v>
      </c>
      <c r="D6" s="149"/>
      <c r="E6" s="101"/>
      <c r="F6" s="70"/>
      <c r="G6" s="8"/>
      <c r="H6" s="8"/>
    </row>
    <row r="7" spans="1:8" ht="15.75">
      <c r="A7" s="147" t="s">
        <v>118</v>
      </c>
      <c r="B7" s="147"/>
      <c r="C7" s="120" t="s">
        <v>146</v>
      </c>
      <c r="D7" s="9"/>
      <c r="E7" s="102"/>
      <c r="F7" s="9"/>
      <c r="G7" s="9"/>
      <c r="H7" s="10"/>
    </row>
    <row r="8" spans="1:8">
      <c r="D8" s="1"/>
      <c r="F8" s="1"/>
      <c r="H8" s="1"/>
    </row>
    <row r="9" spans="1:8" ht="15.75" customHeight="1">
      <c r="B9" s="2"/>
      <c r="C9" s="2" t="s">
        <v>33</v>
      </c>
      <c r="D9" s="2"/>
      <c r="E9" s="103"/>
      <c r="F9" s="72"/>
      <c r="G9" s="72"/>
      <c r="H9" s="60">
        <f>H77</f>
        <v>0</v>
      </c>
    </row>
    <row r="10" spans="1:8">
      <c r="D10" s="1"/>
      <c r="E10" s="104"/>
      <c r="F10" s="62"/>
      <c r="G10" s="62"/>
      <c r="H10" s="60">
        <f t="shared" ref="H10:H22" si="0">E10</f>
        <v>0</v>
      </c>
    </row>
    <row r="11" spans="1:8" ht="15">
      <c r="B11" s="2"/>
      <c r="C11" s="2" t="s">
        <v>34</v>
      </c>
      <c r="D11" s="2"/>
      <c r="E11" s="103"/>
      <c r="F11" s="72"/>
      <c r="G11" s="72"/>
      <c r="H11" s="60">
        <f>H116</f>
        <v>0</v>
      </c>
    </row>
    <row r="12" spans="1:8">
      <c r="D12" s="1"/>
      <c r="E12" s="104"/>
      <c r="F12" s="62"/>
      <c r="G12" s="62"/>
      <c r="H12" s="60">
        <f t="shared" si="0"/>
        <v>0</v>
      </c>
    </row>
    <row r="13" spans="1:8" ht="15">
      <c r="B13" s="2"/>
      <c r="C13" s="2" t="s">
        <v>35</v>
      </c>
      <c r="D13" s="2"/>
      <c r="E13" s="103"/>
      <c r="F13" s="72"/>
      <c r="G13" s="72"/>
      <c r="H13" s="60">
        <f>H148</f>
        <v>0</v>
      </c>
    </row>
    <row r="14" spans="1:8">
      <c r="D14" s="1"/>
      <c r="E14" s="104"/>
      <c r="F14" s="62"/>
      <c r="G14" s="62"/>
      <c r="H14" s="60">
        <f t="shared" si="0"/>
        <v>0</v>
      </c>
    </row>
    <row r="15" spans="1:8" ht="15">
      <c r="B15" s="2"/>
      <c r="C15" s="2" t="s">
        <v>36</v>
      </c>
      <c r="D15" s="2"/>
      <c r="E15" s="105"/>
      <c r="F15" s="72"/>
      <c r="G15" s="72"/>
      <c r="H15" s="126" t="s">
        <v>117</v>
      </c>
    </row>
    <row r="16" spans="1:8">
      <c r="D16" s="1"/>
      <c r="E16" s="104"/>
      <c r="F16" s="62"/>
      <c r="G16" s="62"/>
      <c r="H16" s="60">
        <f t="shared" si="0"/>
        <v>0</v>
      </c>
    </row>
    <row r="17" spans="2:8" ht="15">
      <c r="B17" s="2"/>
      <c r="C17" s="2" t="s">
        <v>37</v>
      </c>
      <c r="D17" s="2"/>
      <c r="E17" s="103"/>
      <c r="F17" s="72"/>
      <c r="G17" s="72"/>
      <c r="H17" s="60">
        <f>H157</f>
        <v>0</v>
      </c>
    </row>
    <row r="18" spans="2:8">
      <c r="D18" s="1"/>
      <c r="E18" s="104"/>
      <c r="F18" s="62"/>
      <c r="G18" s="62"/>
      <c r="H18" s="60"/>
    </row>
    <row r="19" spans="2:8" ht="15">
      <c r="B19" s="2"/>
      <c r="C19" s="2" t="s">
        <v>38</v>
      </c>
      <c r="D19" s="2"/>
      <c r="E19" s="103"/>
      <c r="F19" s="72"/>
      <c r="G19" s="72"/>
      <c r="H19" s="60">
        <f>H197</f>
        <v>0</v>
      </c>
    </row>
    <row r="20" spans="2:8">
      <c r="D20" s="1"/>
      <c r="E20" s="104"/>
      <c r="F20" s="62"/>
      <c r="G20" s="62"/>
      <c r="H20" s="60"/>
    </row>
    <row r="21" spans="2:8" ht="15">
      <c r="B21" s="2"/>
      <c r="C21" s="2" t="s">
        <v>39</v>
      </c>
      <c r="D21" s="2"/>
      <c r="E21" s="105"/>
      <c r="F21" s="72"/>
      <c r="G21" s="72"/>
      <c r="H21" s="60">
        <f>H216</f>
        <v>0</v>
      </c>
    </row>
    <row r="22" spans="2:8" ht="15">
      <c r="B22" s="2"/>
      <c r="C22" s="2"/>
      <c r="D22" s="56"/>
      <c r="E22" s="104"/>
      <c r="F22" s="63"/>
      <c r="G22" s="62"/>
      <c r="H22" s="60">
        <f t="shared" si="0"/>
        <v>0</v>
      </c>
    </row>
    <row r="23" spans="2:8" ht="15.75" thickBot="1">
      <c r="B23" s="2"/>
      <c r="C23" s="3" t="s">
        <v>40</v>
      </c>
      <c r="D23" s="57"/>
      <c r="E23" s="106"/>
      <c r="F23" s="73"/>
      <c r="G23" s="73"/>
      <c r="H23" s="61">
        <f>SUM(H8:H22)*0.1</f>
        <v>0</v>
      </c>
    </row>
    <row r="24" spans="2:8">
      <c r="D24" s="1"/>
      <c r="E24" s="103"/>
      <c r="F24" s="64"/>
      <c r="G24" s="64"/>
      <c r="H24" s="1"/>
    </row>
    <row r="25" spans="2:8" ht="15.75">
      <c r="B25" s="2"/>
      <c r="C25" s="2"/>
      <c r="D25" s="11" t="s">
        <v>2</v>
      </c>
      <c r="E25" s="103"/>
      <c r="F25" s="142"/>
      <c r="G25" s="142"/>
      <c r="H25" s="65">
        <f>SUM(H9:H23)</f>
        <v>0</v>
      </c>
    </row>
    <row r="26" spans="2:8" ht="15">
      <c r="D26" s="1"/>
      <c r="E26" s="103"/>
      <c r="F26" s="62"/>
      <c r="G26" s="62"/>
      <c r="H26" s="53"/>
    </row>
    <row r="27" spans="2:8" ht="15.75">
      <c r="B27" s="2"/>
      <c r="C27" s="2"/>
      <c r="D27" s="11" t="s">
        <v>1</v>
      </c>
      <c r="E27" s="103"/>
      <c r="F27" s="142"/>
      <c r="G27" s="142"/>
      <c r="H27" s="66">
        <f>H25*0.22</f>
        <v>0</v>
      </c>
    </row>
    <row r="28" spans="2:8" ht="15">
      <c r="D28" s="1"/>
      <c r="E28" s="103"/>
      <c r="F28" s="62"/>
      <c r="G28" s="62"/>
      <c r="H28" s="53"/>
    </row>
    <row r="29" spans="2:8" ht="18.75" thickBot="1">
      <c r="B29" s="2"/>
      <c r="C29" s="2"/>
      <c r="D29" s="67" t="s">
        <v>0</v>
      </c>
      <c r="E29" s="143"/>
      <c r="F29" s="143"/>
      <c r="G29" s="143"/>
      <c r="H29" s="68">
        <f>H25+H27</f>
        <v>0</v>
      </c>
    </row>
    <row r="30" spans="2:8">
      <c r="D30" s="1"/>
      <c r="F30" s="1"/>
      <c r="H30" s="1"/>
    </row>
    <row r="31" spans="2:8">
      <c r="D31" s="1"/>
      <c r="F31" s="1"/>
      <c r="H31" s="1"/>
    </row>
    <row r="32" spans="2:8" ht="12.75" customHeight="1">
      <c r="C32" s="137" t="s">
        <v>41</v>
      </c>
      <c r="D32" s="137"/>
      <c r="E32" s="137"/>
      <c r="F32" s="137"/>
      <c r="G32" s="137"/>
      <c r="H32" s="12"/>
    </row>
    <row r="33" spans="2:12">
      <c r="C33" s="137"/>
      <c r="D33" s="137"/>
      <c r="E33" s="137"/>
      <c r="F33" s="137"/>
      <c r="G33" s="137"/>
      <c r="H33" s="12"/>
    </row>
    <row r="34" spans="2:12">
      <c r="C34" s="137"/>
      <c r="D34" s="137"/>
      <c r="E34" s="137"/>
      <c r="F34" s="137"/>
      <c r="G34" s="137"/>
      <c r="H34" s="12"/>
    </row>
    <row r="35" spans="2:12">
      <c r="C35" s="137"/>
      <c r="D35" s="137"/>
      <c r="E35" s="137"/>
      <c r="F35" s="137"/>
      <c r="G35" s="137"/>
      <c r="H35" s="12"/>
    </row>
    <row r="36" spans="2:12">
      <c r="D36" s="1"/>
      <c r="F36" s="1"/>
      <c r="H36" s="1"/>
    </row>
    <row r="37" spans="2:12" ht="12.75" customHeight="1">
      <c r="C37" s="137" t="s">
        <v>42</v>
      </c>
      <c r="D37" s="137"/>
      <c r="E37" s="137"/>
      <c r="F37" s="137"/>
      <c r="G37" s="137"/>
      <c r="H37" s="12"/>
    </row>
    <row r="38" spans="2:12">
      <c r="C38" s="137"/>
      <c r="D38" s="137"/>
      <c r="E38" s="137"/>
      <c r="F38" s="137"/>
      <c r="G38" s="137"/>
      <c r="H38" s="12"/>
    </row>
    <row r="39" spans="2:12">
      <c r="C39" s="137"/>
      <c r="D39" s="137"/>
      <c r="E39" s="137"/>
      <c r="F39" s="137"/>
      <c r="G39" s="137"/>
      <c r="H39" s="13"/>
      <c r="I39" s="13"/>
      <c r="J39" s="13"/>
      <c r="K39" s="13"/>
      <c r="L39" s="13"/>
    </row>
    <row r="40" spans="2:12" ht="16.899999999999999" customHeight="1">
      <c r="C40" s="137"/>
      <c r="D40" s="137"/>
      <c r="E40" s="137"/>
      <c r="F40" s="137"/>
      <c r="G40" s="137"/>
      <c r="H40" s="13"/>
      <c r="I40" s="13"/>
      <c r="J40" s="13"/>
      <c r="K40" s="13"/>
      <c r="L40" s="13"/>
    </row>
    <row r="41" spans="2:12">
      <c r="C41" s="137"/>
      <c r="D41" s="137"/>
      <c r="E41" s="137"/>
      <c r="F41" s="137"/>
      <c r="G41" s="12"/>
      <c r="H41" s="13"/>
      <c r="I41" s="13"/>
      <c r="J41" s="13"/>
      <c r="K41" s="13"/>
      <c r="L41" s="13"/>
    </row>
    <row r="42" spans="2:12">
      <c r="D42" s="1"/>
      <c r="F42" s="1"/>
      <c r="H42" s="13"/>
      <c r="I42" s="13"/>
      <c r="J42" s="13"/>
      <c r="K42" s="13"/>
      <c r="L42" s="13"/>
    </row>
    <row r="43" spans="2:12" ht="12.75" customHeight="1">
      <c r="C43" s="137" t="s">
        <v>98</v>
      </c>
      <c r="D43" s="137"/>
      <c r="E43" s="137"/>
      <c r="F43" s="137"/>
      <c r="G43" s="137"/>
      <c r="H43" s="13"/>
      <c r="I43" s="13"/>
      <c r="J43" s="13"/>
      <c r="K43" s="13"/>
      <c r="L43" s="13"/>
    </row>
    <row r="44" spans="2:12">
      <c r="C44" s="137"/>
      <c r="D44" s="137"/>
      <c r="E44" s="137"/>
      <c r="F44" s="137"/>
      <c r="G44" s="137"/>
      <c r="H44" s="13"/>
      <c r="I44" s="13"/>
      <c r="J44" s="13"/>
      <c r="K44" s="13"/>
      <c r="L44" s="13"/>
    </row>
    <row r="45" spans="2:12">
      <c r="C45" s="137"/>
      <c r="D45" s="137"/>
      <c r="E45" s="137"/>
      <c r="F45" s="137"/>
      <c r="G45" s="137"/>
      <c r="H45" s="13"/>
      <c r="I45" s="13"/>
      <c r="J45" s="13"/>
      <c r="K45" s="13"/>
      <c r="L45" s="13"/>
    </row>
    <row r="46" spans="2:12">
      <c r="C46" s="137"/>
      <c r="D46" s="137"/>
      <c r="E46" s="137"/>
      <c r="F46" s="137"/>
      <c r="G46" s="137"/>
      <c r="H46" s="13"/>
      <c r="I46" s="13"/>
      <c r="J46" s="13"/>
      <c r="K46" s="13"/>
      <c r="L46" s="13"/>
    </row>
    <row r="47" spans="2:12">
      <c r="B47" s="12"/>
      <c r="C47" s="137"/>
      <c r="D47" s="137"/>
      <c r="E47" s="137"/>
      <c r="F47" s="137"/>
      <c r="G47" s="12"/>
      <c r="H47" s="12"/>
    </row>
    <row r="48" spans="2:12">
      <c r="C48" s="137"/>
      <c r="D48" s="137"/>
      <c r="E48" s="137"/>
      <c r="F48" s="137"/>
    </row>
    <row r="50" spans="1:12" s="16" customFormat="1">
      <c r="A50" s="15" t="s">
        <v>43</v>
      </c>
      <c r="C50" s="15" t="s">
        <v>44</v>
      </c>
      <c r="D50" s="15" t="s">
        <v>45</v>
      </c>
      <c r="E50" s="107" t="s">
        <v>46</v>
      </c>
      <c r="F50" s="17" t="s">
        <v>47</v>
      </c>
      <c r="G50" s="18" t="s">
        <v>199</v>
      </c>
      <c r="H50" s="19" t="s">
        <v>48</v>
      </c>
      <c r="L50" s="1"/>
    </row>
    <row r="51" spans="1:12" s="16" customFormat="1" thickBot="1">
      <c r="A51" s="20" t="s">
        <v>49</v>
      </c>
      <c r="B51" s="21"/>
      <c r="C51" s="20" t="s">
        <v>49</v>
      </c>
      <c r="D51" s="22"/>
      <c r="E51" s="108" t="s">
        <v>49</v>
      </c>
      <c r="F51" s="23"/>
      <c r="G51" s="24" t="s">
        <v>200</v>
      </c>
      <c r="H51" s="25"/>
    </row>
    <row r="52" spans="1:12" ht="13.5" thickTop="1">
      <c r="A52" s="26" t="s">
        <v>7</v>
      </c>
      <c r="B52" s="27"/>
      <c r="C52" s="26" t="s">
        <v>6</v>
      </c>
      <c r="D52" s="28"/>
      <c r="E52" s="30"/>
      <c r="F52" s="29"/>
      <c r="G52" s="27"/>
      <c r="H52" s="30"/>
    </row>
    <row r="53" spans="1:12">
      <c r="A53" s="54"/>
      <c r="B53" s="54"/>
      <c r="C53" s="31"/>
      <c r="F53" s="33"/>
      <c r="G53" s="55"/>
    </row>
    <row r="54" spans="1:12">
      <c r="A54" s="89" t="s">
        <v>50</v>
      </c>
      <c r="C54" s="90" t="s">
        <v>11</v>
      </c>
      <c r="F54" s="33"/>
      <c r="G54" s="55"/>
    </row>
    <row r="55" spans="1:12" ht="33.75">
      <c r="A55" s="54">
        <v>11</v>
      </c>
      <c r="B55" s="54">
        <v>131</v>
      </c>
      <c r="C55" s="31" t="s">
        <v>149</v>
      </c>
      <c r="D55" s="80" t="s">
        <v>181</v>
      </c>
      <c r="E55" s="14">
        <v>0.08</v>
      </c>
      <c r="F55" s="91" t="s">
        <v>51</v>
      </c>
      <c r="G55" s="14"/>
      <c r="H55" s="14">
        <f>E55*G55</f>
        <v>0</v>
      </c>
    </row>
    <row r="56" spans="1:12">
      <c r="A56" s="54"/>
      <c r="B56" s="54"/>
      <c r="C56" s="31"/>
      <c r="F56" s="33"/>
      <c r="G56" s="55"/>
    </row>
    <row r="57" spans="1:12" ht="38.25">
      <c r="A57" s="54">
        <v>11</v>
      </c>
      <c r="B57" s="54">
        <v>321</v>
      </c>
      <c r="C57" s="31" t="s">
        <v>147</v>
      </c>
      <c r="D57" s="32" t="s">
        <v>148</v>
      </c>
      <c r="E57" s="14">
        <v>1</v>
      </c>
      <c r="F57" s="91" t="s">
        <v>9</v>
      </c>
      <c r="G57" s="14"/>
      <c r="H57" s="14">
        <f>E57*G57</f>
        <v>0</v>
      </c>
    </row>
    <row r="58" spans="1:12">
      <c r="A58" s="54"/>
      <c r="B58" s="54"/>
      <c r="C58" s="31"/>
      <c r="F58" s="33"/>
      <c r="G58" s="55"/>
    </row>
    <row r="59" spans="1:12">
      <c r="A59" s="89" t="s">
        <v>29</v>
      </c>
      <c r="C59" s="90" t="s">
        <v>10</v>
      </c>
    </row>
    <row r="60" spans="1:12">
      <c r="A60" s="92" t="s">
        <v>52</v>
      </c>
      <c r="B60" s="93"/>
      <c r="C60" s="92" t="s">
        <v>53</v>
      </c>
      <c r="D60" s="94"/>
      <c r="E60" s="96"/>
      <c r="F60" s="95"/>
      <c r="G60" s="93"/>
      <c r="H60" s="96"/>
    </row>
    <row r="61" spans="1:12" ht="25.5">
      <c r="A61" s="54">
        <v>12</v>
      </c>
      <c r="B61" s="54">
        <v>112</v>
      </c>
      <c r="C61" s="31" t="s">
        <v>123</v>
      </c>
      <c r="D61" s="80" t="s">
        <v>122</v>
      </c>
      <c r="E61" s="14">
        <v>5</v>
      </c>
      <c r="F61" s="33" t="s">
        <v>27</v>
      </c>
      <c r="G61" s="55"/>
      <c r="H61" s="14">
        <f>E61*G61</f>
        <v>0</v>
      </c>
    </row>
    <row r="62" spans="1:12">
      <c r="A62" s="90"/>
      <c r="C62" s="90"/>
    </row>
    <row r="63" spans="1:12">
      <c r="A63" s="97" t="s">
        <v>54</v>
      </c>
      <c r="B63" s="93"/>
      <c r="C63" s="92" t="s">
        <v>55</v>
      </c>
      <c r="D63" s="94"/>
      <c r="E63" s="96"/>
      <c r="F63" s="99"/>
      <c r="G63" s="98"/>
      <c r="H63" s="96"/>
    </row>
    <row r="64" spans="1:12" ht="33.75">
      <c r="A64" s="54">
        <v>12</v>
      </c>
      <c r="B64" s="54">
        <v>282</v>
      </c>
      <c r="C64" s="31" t="s">
        <v>124</v>
      </c>
      <c r="D64" s="80" t="s">
        <v>150</v>
      </c>
      <c r="E64" s="14">
        <v>1</v>
      </c>
      <c r="F64" s="33" t="s">
        <v>9</v>
      </c>
      <c r="G64" s="55"/>
      <c r="H64" s="14">
        <f>E64*G64</f>
        <v>0</v>
      </c>
    </row>
    <row r="65" spans="1:9">
      <c r="A65" s="54"/>
      <c r="B65" s="54"/>
      <c r="C65" s="31"/>
      <c r="D65" s="80"/>
      <c r="F65" s="33"/>
      <c r="G65" s="55"/>
    </row>
    <row r="66" spans="1:9">
      <c r="A66" s="97" t="s">
        <v>56</v>
      </c>
      <c r="B66" s="93"/>
      <c r="C66" s="92" t="s">
        <v>57</v>
      </c>
      <c r="D66" s="94"/>
      <c r="E66" s="96"/>
      <c r="F66" s="95"/>
      <c r="G66" s="93"/>
      <c r="H66" s="96"/>
    </row>
    <row r="67" spans="1:9" ht="25.5">
      <c r="A67" s="54">
        <v>12</v>
      </c>
      <c r="B67" s="54">
        <v>322</v>
      </c>
      <c r="C67" s="31" t="s">
        <v>151</v>
      </c>
      <c r="D67" s="80"/>
      <c r="E67" s="14">
        <v>45</v>
      </c>
      <c r="F67" s="33" t="s">
        <v>27</v>
      </c>
      <c r="G67" s="55"/>
      <c r="H67" s="14">
        <f>E67*G67</f>
        <v>0</v>
      </c>
      <c r="I67" s="2"/>
    </row>
    <row r="68" spans="1:9" ht="15">
      <c r="A68" s="54"/>
      <c r="B68" s="54"/>
      <c r="C68" s="31"/>
      <c r="D68" s="80"/>
      <c r="F68" s="33"/>
      <c r="G68" s="55"/>
      <c r="I68" s="2"/>
    </row>
    <row r="69" spans="1:9" ht="25.5">
      <c r="A69" s="54">
        <v>12</v>
      </c>
      <c r="B69" s="54">
        <v>382</v>
      </c>
      <c r="C69" s="31" t="s">
        <v>152</v>
      </c>
      <c r="D69" s="80" t="s">
        <v>153</v>
      </c>
      <c r="E69" s="14">
        <v>80</v>
      </c>
      <c r="F69" s="33" t="s">
        <v>28</v>
      </c>
      <c r="G69" s="55"/>
      <c r="H69" s="14">
        <f>E69*G69</f>
        <v>0</v>
      </c>
      <c r="I69" s="2"/>
    </row>
    <row r="70" spans="1:9">
      <c r="A70" s="54"/>
      <c r="B70" s="54"/>
      <c r="C70" s="31"/>
      <c r="F70" s="33"/>
      <c r="G70" s="55"/>
    </row>
    <row r="71" spans="1:9" ht="25.5">
      <c r="A71" s="54">
        <v>12</v>
      </c>
      <c r="B71" s="54">
        <v>391</v>
      </c>
      <c r="C71" s="31" t="s">
        <v>58</v>
      </c>
      <c r="E71" s="14">
        <v>30</v>
      </c>
      <c r="F71" s="33" t="s">
        <v>28</v>
      </c>
      <c r="G71" s="55"/>
      <c r="H71" s="14">
        <f>E71*G71</f>
        <v>0</v>
      </c>
    </row>
    <row r="72" spans="1:9">
      <c r="A72" s="54"/>
      <c r="B72" s="54"/>
      <c r="C72" s="31"/>
      <c r="F72" s="33"/>
      <c r="G72" s="55"/>
    </row>
    <row r="73" spans="1:9">
      <c r="A73" s="89" t="s">
        <v>91</v>
      </c>
      <c r="C73" s="90" t="s">
        <v>92</v>
      </c>
    </row>
    <row r="74" spans="1:9">
      <c r="A74" s="97" t="s">
        <v>116</v>
      </c>
      <c r="B74" s="93"/>
      <c r="C74" s="92" t="s">
        <v>125</v>
      </c>
      <c r="D74" s="94"/>
      <c r="E74" s="96"/>
      <c r="F74" s="95"/>
      <c r="G74" s="93"/>
      <c r="H74" s="96"/>
    </row>
    <row r="75" spans="1:9" ht="102">
      <c r="A75" s="54" t="s">
        <v>154</v>
      </c>
      <c r="B75" s="54" t="s">
        <v>81</v>
      </c>
      <c r="C75" s="31" t="s">
        <v>155</v>
      </c>
      <c r="D75" s="80"/>
      <c r="E75" s="14">
        <v>1</v>
      </c>
      <c r="F75" s="33" t="s">
        <v>156</v>
      </c>
      <c r="G75" s="55"/>
      <c r="H75" s="14">
        <f>E75*G75</f>
        <v>0</v>
      </c>
    </row>
    <row r="76" spans="1:9" ht="13.5" thickBot="1">
      <c r="A76" s="34"/>
      <c r="B76" s="34"/>
      <c r="C76" s="35"/>
      <c r="D76" s="36"/>
      <c r="E76" s="39"/>
      <c r="F76" s="38"/>
      <c r="G76" s="37"/>
      <c r="H76" s="39"/>
    </row>
    <row r="77" spans="1:9" ht="15">
      <c r="A77" s="40" t="s">
        <v>7</v>
      </c>
      <c r="B77" s="41"/>
      <c r="C77" s="40" t="s">
        <v>6</v>
      </c>
      <c r="D77" s="28"/>
      <c r="E77" s="109"/>
      <c r="F77" s="42"/>
      <c r="G77" s="43" t="s">
        <v>59</v>
      </c>
      <c r="H77" s="44">
        <f>SUM(H53:H76)</f>
        <v>0</v>
      </c>
    </row>
    <row r="78" spans="1:9" ht="15">
      <c r="A78" s="2"/>
      <c r="B78" s="2"/>
      <c r="C78" s="2"/>
      <c r="E78" s="46"/>
      <c r="F78" s="45"/>
      <c r="G78" s="2"/>
      <c r="H78" s="46"/>
    </row>
    <row r="79" spans="1:9">
      <c r="A79" s="15" t="s">
        <v>43</v>
      </c>
      <c r="B79" s="16"/>
      <c r="C79" s="15" t="s">
        <v>44</v>
      </c>
      <c r="D79" s="15" t="s">
        <v>45</v>
      </c>
      <c r="E79" s="107" t="s">
        <v>46</v>
      </c>
      <c r="F79" s="17" t="s">
        <v>47</v>
      </c>
      <c r="G79" s="18" t="s">
        <v>199</v>
      </c>
      <c r="H79" s="19" t="s">
        <v>48</v>
      </c>
    </row>
    <row r="80" spans="1:9" ht="13.5" thickBot="1">
      <c r="A80" s="20" t="s">
        <v>49</v>
      </c>
      <c r="B80" s="21"/>
      <c r="C80" s="20" t="s">
        <v>49</v>
      </c>
      <c r="D80" s="22"/>
      <c r="E80" s="108" t="s">
        <v>49</v>
      </c>
      <c r="F80" s="23"/>
      <c r="G80" s="24" t="s">
        <v>200</v>
      </c>
      <c r="H80" s="25"/>
    </row>
    <row r="81" spans="1:14" ht="13.5" thickTop="1">
      <c r="A81" s="26" t="s">
        <v>30</v>
      </c>
      <c r="B81" s="27"/>
      <c r="C81" s="26" t="s">
        <v>60</v>
      </c>
      <c r="D81" s="28"/>
      <c r="E81" s="49"/>
      <c r="F81" s="48"/>
      <c r="G81" s="47"/>
      <c r="H81" s="49"/>
    </row>
    <row r="82" spans="1:14" ht="20.25">
      <c r="I82" s="51"/>
    </row>
    <row r="83" spans="1:14">
      <c r="A83" s="97" t="s">
        <v>61</v>
      </c>
      <c r="B83" s="93"/>
      <c r="C83" s="92" t="s">
        <v>16</v>
      </c>
      <c r="D83" s="94"/>
      <c r="E83" s="96"/>
      <c r="F83" s="95"/>
      <c r="G83" s="93"/>
      <c r="H83" s="96"/>
    </row>
    <row r="84" spans="1:14" ht="25.5">
      <c r="A84" s="111" t="s">
        <v>15</v>
      </c>
      <c r="B84" s="54">
        <v>112</v>
      </c>
      <c r="C84" s="79" t="s">
        <v>25</v>
      </c>
      <c r="D84" s="80" t="s">
        <v>157</v>
      </c>
      <c r="E84" s="14">
        <v>1</v>
      </c>
      <c r="F84" s="33" t="s">
        <v>12</v>
      </c>
      <c r="G84" s="55"/>
      <c r="H84" s="14">
        <f>E84*G84</f>
        <v>0</v>
      </c>
      <c r="I84" s="2"/>
    </row>
    <row r="85" spans="1:14">
      <c r="A85" s="54"/>
      <c r="B85" s="54"/>
      <c r="C85" s="79"/>
      <c r="F85" s="33"/>
    </row>
    <row r="86" spans="1:14" ht="25.5">
      <c r="A86" s="111" t="s">
        <v>15</v>
      </c>
      <c r="B86" s="54">
        <v>114</v>
      </c>
      <c r="C86" s="79" t="s">
        <v>62</v>
      </c>
      <c r="E86" s="14">
        <v>5</v>
      </c>
      <c r="F86" s="33" t="s">
        <v>12</v>
      </c>
      <c r="G86" s="55"/>
      <c r="H86" s="14">
        <f>E86*G86</f>
        <v>0</v>
      </c>
    </row>
    <row r="87" spans="1:14">
      <c r="A87" s="54"/>
      <c r="B87" s="54"/>
      <c r="C87" s="79"/>
      <c r="F87" s="33"/>
    </row>
    <row r="88" spans="1:14" ht="25.5">
      <c r="A88" s="54">
        <v>21</v>
      </c>
      <c r="B88" s="54">
        <v>224</v>
      </c>
      <c r="C88" s="31" t="s">
        <v>99</v>
      </c>
      <c r="E88" s="14">
        <v>22</v>
      </c>
      <c r="F88" s="33" t="s">
        <v>12</v>
      </c>
      <c r="G88" s="55"/>
      <c r="H88" s="14">
        <f>E88*G88</f>
        <v>0</v>
      </c>
    </row>
    <row r="89" spans="1:14">
      <c r="A89" s="54"/>
      <c r="B89" s="54"/>
      <c r="C89" s="31"/>
      <c r="F89" s="33"/>
      <c r="G89" s="55"/>
    </row>
    <row r="90" spans="1:14" ht="25.5">
      <c r="A90" s="54">
        <v>21</v>
      </c>
      <c r="B90" s="54">
        <v>234</v>
      </c>
      <c r="C90" s="31" t="s">
        <v>126</v>
      </c>
      <c r="D90" s="80"/>
      <c r="E90" s="14">
        <v>25</v>
      </c>
      <c r="F90" s="33" t="s">
        <v>12</v>
      </c>
      <c r="G90" s="55"/>
      <c r="H90" s="14">
        <f>E90*G90</f>
        <v>0</v>
      </c>
    </row>
    <row r="91" spans="1:14" ht="18.75">
      <c r="A91" s="54"/>
      <c r="B91" s="54"/>
      <c r="C91" s="31"/>
      <c r="F91" s="33"/>
      <c r="G91" s="55"/>
      <c r="I91" s="58"/>
      <c r="J91" s="58"/>
      <c r="K91" s="58"/>
      <c r="L91" s="58"/>
      <c r="M91" s="58"/>
      <c r="N91" s="58"/>
    </row>
    <row r="92" spans="1:14" ht="25.5">
      <c r="A92" s="54">
        <v>21</v>
      </c>
      <c r="B92" s="54">
        <v>993</v>
      </c>
      <c r="C92" s="31" t="s">
        <v>136</v>
      </c>
      <c r="D92" s="80" t="s">
        <v>137</v>
      </c>
      <c r="E92" s="14">
        <v>10</v>
      </c>
      <c r="F92" s="33" t="s">
        <v>12</v>
      </c>
      <c r="G92" s="55"/>
      <c r="H92" s="14">
        <f>E92*G92</f>
        <v>0</v>
      </c>
      <c r="I92" s="58"/>
      <c r="J92" s="58"/>
      <c r="K92" s="58"/>
      <c r="L92" s="58"/>
      <c r="M92" s="58"/>
      <c r="N92" s="58"/>
    </row>
    <row r="93" spans="1:14" ht="18.75">
      <c r="A93" s="54"/>
      <c r="B93" s="54"/>
      <c r="C93" s="31"/>
      <c r="F93" s="33"/>
      <c r="G93" s="55"/>
      <c r="I93" s="58"/>
    </row>
    <row r="94" spans="1:14">
      <c r="A94" s="97" t="s">
        <v>63</v>
      </c>
      <c r="B94" s="93"/>
      <c r="C94" s="92" t="s">
        <v>14</v>
      </c>
      <c r="D94" s="94"/>
      <c r="E94" s="96"/>
      <c r="F94" s="95"/>
      <c r="G94" s="93"/>
      <c r="H94" s="96"/>
      <c r="J94" s="1" t="s">
        <v>26</v>
      </c>
    </row>
    <row r="95" spans="1:14" ht="25.5">
      <c r="A95" s="54">
        <v>22</v>
      </c>
      <c r="B95" s="54">
        <v>113</v>
      </c>
      <c r="C95" s="31" t="s">
        <v>127</v>
      </c>
      <c r="E95" s="14">
        <v>85</v>
      </c>
      <c r="F95" s="33" t="s">
        <v>27</v>
      </c>
      <c r="G95" s="55"/>
      <c r="H95" s="14">
        <f>E95*G95</f>
        <v>0</v>
      </c>
    </row>
    <row r="96" spans="1:14">
      <c r="A96" s="54"/>
      <c r="B96" s="54"/>
      <c r="C96" s="31"/>
      <c r="F96" s="33"/>
      <c r="G96" s="55"/>
    </row>
    <row r="97" spans="1:14">
      <c r="A97" s="97" t="s">
        <v>64</v>
      </c>
      <c r="B97" s="93"/>
      <c r="C97" s="92" t="s">
        <v>65</v>
      </c>
      <c r="D97" s="94"/>
      <c r="E97" s="96"/>
      <c r="F97" s="95"/>
      <c r="G97" s="93"/>
      <c r="H97" s="96"/>
    </row>
    <row r="98" spans="1:14" ht="25.5">
      <c r="A98" s="54">
        <v>24</v>
      </c>
      <c r="B98" s="54">
        <v>474</v>
      </c>
      <c r="C98" s="31" t="s">
        <v>128</v>
      </c>
      <c r="D98" s="112"/>
      <c r="E98" s="14">
        <v>85</v>
      </c>
      <c r="F98" s="33" t="s">
        <v>27</v>
      </c>
      <c r="G98" s="55"/>
      <c r="H98" s="14">
        <f>E98*G98</f>
        <v>0</v>
      </c>
    </row>
    <row r="99" spans="1:14" ht="18.75">
      <c r="A99" s="54"/>
      <c r="B99" s="54"/>
      <c r="C99" s="31"/>
      <c r="F99" s="33"/>
      <c r="G99" s="55"/>
      <c r="J99" s="58"/>
      <c r="K99" s="58"/>
      <c r="L99" s="58"/>
      <c r="M99" s="58"/>
      <c r="N99" s="58"/>
    </row>
    <row r="100" spans="1:14" ht="18.75">
      <c r="A100" s="97" t="s">
        <v>66</v>
      </c>
      <c r="B100" s="93"/>
      <c r="C100" s="92" t="s">
        <v>13</v>
      </c>
      <c r="D100" s="94"/>
      <c r="E100" s="96"/>
      <c r="F100" s="95"/>
      <c r="G100" s="93"/>
      <c r="H100" s="96"/>
      <c r="I100" s="58"/>
    </row>
    <row r="101" spans="1:14" ht="25.5">
      <c r="A101" s="54">
        <v>25</v>
      </c>
      <c r="B101" s="54">
        <v>112</v>
      </c>
      <c r="C101" s="31" t="s">
        <v>67</v>
      </c>
      <c r="D101" s="32" t="s">
        <v>93</v>
      </c>
      <c r="E101" s="14">
        <v>4</v>
      </c>
      <c r="F101" s="33" t="s">
        <v>27</v>
      </c>
      <c r="G101" s="55"/>
      <c r="H101" s="14">
        <f>E101*G101</f>
        <v>0</v>
      </c>
    </row>
    <row r="102" spans="1:14">
      <c r="A102" s="54"/>
      <c r="B102" s="54"/>
      <c r="C102" s="31"/>
      <c r="F102" s="33"/>
      <c r="G102" s="55"/>
    </row>
    <row r="103" spans="1:14" ht="14.25">
      <c r="A103" s="54">
        <v>25</v>
      </c>
      <c r="B103" s="54">
        <v>151</v>
      </c>
      <c r="C103" s="113" t="s">
        <v>24</v>
      </c>
      <c r="E103" s="14">
        <f>E101</f>
        <v>4</v>
      </c>
      <c r="F103" s="33" t="s">
        <v>27</v>
      </c>
      <c r="G103" s="55"/>
      <c r="H103" s="14">
        <f>E103*G103</f>
        <v>0</v>
      </c>
    </row>
    <row r="104" spans="1:14">
      <c r="A104" s="54"/>
      <c r="B104" s="54"/>
      <c r="C104" s="113"/>
      <c r="F104" s="33"/>
      <c r="G104" s="55"/>
      <c r="I104" s="32"/>
    </row>
    <row r="105" spans="1:14">
      <c r="A105" s="97" t="s">
        <v>68</v>
      </c>
      <c r="B105" s="93"/>
      <c r="C105" s="92" t="s">
        <v>69</v>
      </c>
      <c r="D105" s="94"/>
      <c r="E105" s="96"/>
      <c r="F105" s="95"/>
      <c r="G105" s="93"/>
      <c r="H105" s="96"/>
      <c r="I105" s="32"/>
    </row>
    <row r="106" spans="1:14" ht="25.5">
      <c r="A106" s="54">
        <v>29</v>
      </c>
      <c r="B106" s="54">
        <v>121</v>
      </c>
      <c r="C106" s="31" t="s">
        <v>158</v>
      </c>
      <c r="D106" s="80" t="s">
        <v>94</v>
      </c>
      <c r="E106" s="14">
        <f>E108*1.35+E110*1.5+E114+E112*1.5</f>
        <v>99.45</v>
      </c>
      <c r="F106" s="33" t="s">
        <v>70</v>
      </c>
      <c r="G106" s="55"/>
      <c r="H106" s="14">
        <f>E106*G106</f>
        <v>0</v>
      </c>
    </row>
    <row r="107" spans="1:14" ht="18.75">
      <c r="A107" s="54"/>
      <c r="B107" s="54"/>
      <c r="C107" s="31"/>
      <c r="F107" s="33"/>
      <c r="G107" s="55"/>
      <c r="J107" s="115"/>
      <c r="K107" s="115"/>
      <c r="L107" s="115"/>
      <c r="M107" s="115"/>
      <c r="N107" s="115"/>
    </row>
    <row r="108" spans="1:14" ht="25.5">
      <c r="A108" s="54">
        <v>29</v>
      </c>
      <c r="B108" s="54">
        <v>131</v>
      </c>
      <c r="C108" s="31" t="s">
        <v>71</v>
      </c>
      <c r="D108" s="80"/>
      <c r="E108" s="14">
        <f>E86</f>
        <v>5</v>
      </c>
      <c r="F108" s="33" t="s">
        <v>12</v>
      </c>
      <c r="G108" s="55"/>
      <c r="H108" s="14">
        <f>E108*G108</f>
        <v>0</v>
      </c>
      <c r="I108" s="114"/>
      <c r="J108" s="115"/>
      <c r="K108" s="115"/>
      <c r="L108" s="115"/>
      <c r="M108" s="115"/>
      <c r="N108" s="115"/>
    </row>
    <row r="109" spans="1:14" ht="18.75">
      <c r="A109" s="54"/>
      <c r="B109" s="54"/>
      <c r="C109" s="31"/>
      <c r="F109" s="33"/>
      <c r="G109" s="55"/>
      <c r="I109" s="115"/>
      <c r="J109" s="115"/>
      <c r="K109" s="115"/>
      <c r="L109" s="115"/>
      <c r="M109" s="115"/>
      <c r="N109" s="115"/>
    </row>
    <row r="110" spans="1:14" ht="25.5">
      <c r="A110" s="54">
        <v>29</v>
      </c>
      <c r="B110" s="54">
        <v>133</v>
      </c>
      <c r="C110" s="31" t="s">
        <v>100</v>
      </c>
      <c r="D110" s="80"/>
      <c r="E110" s="14">
        <f>E88+E92</f>
        <v>32</v>
      </c>
      <c r="F110" s="33" t="s">
        <v>12</v>
      </c>
      <c r="G110" s="55"/>
      <c r="H110" s="14">
        <f>E110*G110</f>
        <v>0</v>
      </c>
      <c r="I110" s="115"/>
    </row>
    <row r="111" spans="1:14" ht="18.75">
      <c r="A111" s="54"/>
      <c r="B111" s="54"/>
      <c r="C111" s="31"/>
      <c r="D111" s="80"/>
      <c r="F111" s="33"/>
      <c r="G111" s="55"/>
      <c r="I111" s="115"/>
    </row>
    <row r="112" spans="1:14" ht="25.5">
      <c r="A112" s="54">
        <v>29</v>
      </c>
      <c r="B112" s="54">
        <v>134</v>
      </c>
      <c r="C112" s="31" t="s">
        <v>129</v>
      </c>
      <c r="D112" s="80"/>
      <c r="E112" s="14">
        <f>E90</f>
        <v>25</v>
      </c>
      <c r="F112" s="33" t="s">
        <v>12</v>
      </c>
      <c r="G112" s="55"/>
      <c r="H112" s="14">
        <f>E112*G112</f>
        <v>0</v>
      </c>
      <c r="I112" s="115"/>
    </row>
    <row r="113" spans="1:14">
      <c r="A113" s="54"/>
      <c r="B113" s="54"/>
      <c r="C113" s="31"/>
      <c r="F113" s="33"/>
      <c r="G113" s="55"/>
    </row>
    <row r="114" spans="1:14" ht="25.5">
      <c r="A114" s="54">
        <v>29</v>
      </c>
      <c r="B114" s="54">
        <v>153</v>
      </c>
      <c r="C114" s="31" t="s">
        <v>101</v>
      </c>
      <c r="D114" s="80"/>
      <c r="E114" s="14">
        <f>(E67*0.08*2)</f>
        <v>7.2</v>
      </c>
      <c r="F114" s="33" t="s">
        <v>70</v>
      </c>
      <c r="G114" s="55"/>
      <c r="H114" s="14">
        <f>E114*G114</f>
        <v>0</v>
      </c>
    </row>
    <row r="115" spans="1:14" ht="13.5" thickBot="1">
      <c r="A115" s="34"/>
      <c r="B115" s="34"/>
      <c r="C115" s="35"/>
      <c r="D115" s="36"/>
      <c r="E115" s="39"/>
      <c r="F115" s="38"/>
      <c r="G115" s="37"/>
      <c r="H115" s="39"/>
    </row>
    <row r="116" spans="1:14" ht="15">
      <c r="A116" s="40" t="s">
        <v>30</v>
      </c>
      <c r="B116" s="41"/>
      <c r="C116" s="40" t="s">
        <v>60</v>
      </c>
      <c r="D116" s="28"/>
      <c r="E116" s="109"/>
      <c r="F116" s="42"/>
      <c r="G116" s="43" t="s">
        <v>59</v>
      </c>
      <c r="H116" s="44">
        <f>SUM(H84:H115)</f>
        <v>0</v>
      </c>
    </row>
    <row r="118" spans="1:14">
      <c r="A118" s="15" t="s">
        <v>43</v>
      </c>
      <c r="B118" s="16"/>
      <c r="C118" s="15" t="s">
        <v>44</v>
      </c>
      <c r="D118" s="15" t="s">
        <v>45</v>
      </c>
      <c r="E118" s="107" t="s">
        <v>46</v>
      </c>
      <c r="F118" s="17" t="s">
        <v>47</v>
      </c>
      <c r="G118" s="18" t="s">
        <v>199</v>
      </c>
      <c r="H118" s="19" t="s">
        <v>48</v>
      </c>
    </row>
    <row r="119" spans="1:14" ht="13.5" thickBot="1">
      <c r="A119" s="20" t="s">
        <v>49</v>
      </c>
      <c r="B119" s="21"/>
      <c r="C119" s="20" t="s">
        <v>49</v>
      </c>
      <c r="D119" s="22"/>
      <c r="E119" s="108" t="s">
        <v>49</v>
      </c>
      <c r="F119" s="23"/>
      <c r="G119" s="24" t="s">
        <v>200</v>
      </c>
      <c r="H119" s="25"/>
    </row>
    <row r="120" spans="1:14" ht="13.5" thickTop="1">
      <c r="A120" s="26" t="s">
        <v>5</v>
      </c>
      <c r="B120" s="27"/>
      <c r="C120" s="26" t="s">
        <v>4</v>
      </c>
      <c r="D120" s="28"/>
      <c r="E120" s="49"/>
      <c r="F120" s="48"/>
      <c r="G120" s="47"/>
      <c r="H120" s="49"/>
    </row>
    <row r="122" spans="1:14">
      <c r="A122" s="89" t="s">
        <v>72</v>
      </c>
      <c r="C122" s="90" t="s">
        <v>73</v>
      </c>
    </row>
    <row r="123" spans="1:14">
      <c r="A123" s="97" t="s">
        <v>74</v>
      </c>
      <c r="B123" s="93"/>
      <c r="C123" s="92" t="s">
        <v>75</v>
      </c>
      <c r="D123" s="94"/>
      <c r="E123" s="96"/>
      <c r="F123" s="95"/>
      <c r="G123" s="93"/>
      <c r="H123" s="96"/>
    </row>
    <row r="124" spans="1:14" ht="38.25">
      <c r="A124" s="54">
        <v>31</v>
      </c>
      <c r="B124" s="54">
        <v>131</v>
      </c>
      <c r="C124" s="79" t="s">
        <v>102</v>
      </c>
      <c r="D124" s="80"/>
      <c r="E124" s="14">
        <v>17</v>
      </c>
      <c r="F124" s="33" t="s">
        <v>12</v>
      </c>
      <c r="G124" s="55"/>
      <c r="H124" s="14">
        <f>E124*G124</f>
        <v>0</v>
      </c>
    </row>
    <row r="125" spans="1:14">
      <c r="A125" s="54"/>
      <c r="B125" s="54"/>
      <c r="C125" s="79"/>
      <c r="D125" s="80"/>
      <c r="F125" s="33"/>
      <c r="G125" s="55"/>
    </row>
    <row r="126" spans="1:14" ht="25.5">
      <c r="A126" s="54">
        <v>31</v>
      </c>
      <c r="B126" s="54">
        <v>181</v>
      </c>
      <c r="C126" s="79" t="s">
        <v>130</v>
      </c>
      <c r="D126" s="80"/>
      <c r="E126" s="122">
        <f>(E124/0.2)*0.03</f>
        <v>2.5499999999999998</v>
      </c>
      <c r="F126" s="33" t="s">
        <v>12</v>
      </c>
      <c r="G126" s="55"/>
      <c r="H126" s="14">
        <f>E126*G126</f>
        <v>0</v>
      </c>
    </row>
    <row r="127" spans="1:14">
      <c r="A127" s="54"/>
      <c r="B127" s="54"/>
      <c r="C127" s="79"/>
      <c r="D127" s="80"/>
      <c r="F127" s="33"/>
      <c r="G127" s="55"/>
    </row>
    <row r="128" spans="1:14" ht="15">
      <c r="A128" s="97" t="s">
        <v>76</v>
      </c>
      <c r="B128" s="93"/>
      <c r="C128" s="92" t="s">
        <v>77</v>
      </c>
      <c r="D128" s="94"/>
      <c r="E128" s="96"/>
      <c r="F128" s="95"/>
      <c r="G128" s="93"/>
      <c r="H128" s="96"/>
      <c r="I128" s="52"/>
      <c r="J128" s="52"/>
      <c r="K128" s="52"/>
      <c r="L128" s="52"/>
      <c r="M128" s="52"/>
      <c r="N128" s="52"/>
    </row>
    <row r="129" spans="1:14" ht="40.15" customHeight="1">
      <c r="A129" s="54">
        <v>32</v>
      </c>
      <c r="B129" s="54">
        <v>254</v>
      </c>
      <c r="C129" s="31" t="s">
        <v>159</v>
      </c>
      <c r="D129" s="80" t="s">
        <v>183</v>
      </c>
      <c r="E129" s="14">
        <v>65</v>
      </c>
      <c r="F129" s="33" t="s">
        <v>27</v>
      </c>
      <c r="G129" s="55"/>
      <c r="H129" s="14">
        <f>E129*G129</f>
        <v>0</v>
      </c>
      <c r="I129" s="52"/>
      <c r="J129" s="52"/>
      <c r="K129" s="52"/>
      <c r="L129" s="52"/>
      <c r="M129" s="52"/>
      <c r="N129" s="52"/>
    </row>
    <row r="130" spans="1:14">
      <c r="A130" s="54"/>
      <c r="B130" s="54"/>
      <c r="C130" s="79"/>
      <c r="F130" s="33"/>
      <c r="G130" s="55"/>
    </row>
    <row r="131" spans="1:14">
      <c r="A131" s="97" t="s">
        <v>103</v>
      </c>
      <c r="B131" s="93"/>
      <c r="C131" s="92" t="s">
        <v>104</v>
      </c>
      <c r="D131" s="116"/>
      <c r="E131" s="96"/>
      <c r="F131" s="99"/>
      <c r="G131" s="98"/>
      <c r="H131" s="96"/>
    </row>
    <row r="132" spans="1:14" ht="38.25">
      <c r="A132" s="54">
        <v>34</v>
      </c>
      <c r="B132" s="54">
        <v>151</v>
      </c>
      <c r="C132" s="79" t="s">
        <v>160</v>
      </c>
      <c r="D132" s="80" t="s">
        <v>161</v>
      </c>
      <c r="E132" s="14">
        <v>15</v>
      </c>
      <c r="F132" s="33" t="s">
        <v>27</v>
      </c>
      <c r="G132" s="55"/>
      <c r="H132" s="14">
        <f>E132*G132</f>
        <v>0</v>
      </c>
    </row>
    <row r="133" spans="1:14">
      <c r="A133" s="54"/>
      <c r="B133" s="54"/>
      <c r="C133" s="79"/>
      <c r="F133" s="33"/>
      <c r="G133" s="55"/>
    </row>
    <row r="134" spans="1:14" ht="38.25">
      <c r="A134" s="54">
        <v>34</v>
      </c>
      <c r="B134" s="54">
        <v>911</v>
      </c>
      <c r="C134" s="79" t="s">
        <v>105</v>
      </c>
      <c r="E134" s="14">
        <f>E132</f>
        <v>15</v>
      </c>
      <c r="F134" s="33" t="s">
        <v>27</v>
      </c>
      <c r="G134" s="55"/>
      <c r="H134" s="14">
        <f>E134*G134</f>
        <v>0</v>
      </c>
    </row>
    <row r="135" spans="1:14">
      <c r="A135" s="54"/>
      <c r="B135" s="54"/>
      <c r="C135" s="79"/>
      <c r="F135" s="33"/>
      <c r="G135" s="55"/>
    </row>
    <row r="136" spans="1:14">
      <c r="A136" s="89" t="s">
        <v>78</v>
      </c>
      <c r="C136" s="90" t="s">
        <v>23</v>
      </c>
      <c r="D136" s="117"/>
      <c r="F136" s="33"/>
      <c r="G136" s="55"/>
    </row>
    <row r="137" spans="1:14">
      <c r="A137" s="97" t="s">
        <v>119</v>
      </c>
      <c r="B137" s="93"/>
      <c r="C137" s="92" t="s">
        <v>120</v>
      </c>
      <c r="D137" s="94"/>
      <c r="E137" s="96"/>
      <c r="F137" s="95"/>
      <c r="G137" s="93"/>
      <c r="H137" s="96"/>
    </row>
    <row r="138" spans="1:14" ht="38.25">
      <c r="A138" s="54">
        <v>35</v>
      </c>
      <c r="B138" s="54">
        <v>211</v>
      </c>
      <c r="C138" s="79" t="s">
        <v>163</v>
      </c>
      <c r="D138" s="32" t="s">
        <v>164</v>
      </c>
      <c r="E138" s="14">
        <v>32</v>
      </c>
      <c r="F138" s="33" t="s">
        <v>28</v>
      </c>
      <c r="G138" s="55"/>
      <c r="H138" s="14">
        <f>E138*G138</f>
        <v>0</v>
      </c>
    </row>
    <row r="139" spans="1:14">
      <c r="A139" s="54"/>
      <c r="B139" s="54"/>
      <c r="C139" s="79"/>
      <c r="F139" s="33"/>
      <c r="G139" s="55"/>
    </row>
    <row r="140" spans="1:14" ht="25.5">
      <c r="A140" s="54">
        <v>35</v>
      </c>
      <c r="B140" s="54">
        <v>253</v>
      </c>
      <c r="C140" s="79" t="s">
        <v>162</v>
      </c>
      <c r="D140" s="32" t="s">
        <v>165</v>
      </c>
      <c r="E140" s="14">
        <v>20</v>
      </c>
      <c r="F140" s="33" t="s">
        <v>28</v>
      </c>
      <c r="G140" s="55"/>
      <c r="H140" s="14">
        <f>E140*G140</f>
        <v>0</v>
      </c>
    </row>
    <row r="141" spans="1:14">
      <c r="A141" s="54"/>
      <c r="B141" s="54"/>
      <c r="C141" s="79"/>
      <c r="F141" s="33"/>
      <c r="G141" s="55"/>
    </row>
    <row r="142" spans="1:14" ht="33.75">
      <c r="A142" s="54">
        <v>35</v>
      </c>
      <c r="B142" s="54">
        <v>262</v>
      </c>
      <c r="C142" s="79" t="s">
        <v>166</v>
      </c>
      <c r="D142" s="80" t="s">
        <v>167</v>
      </c>
      <c r="E142" s="14">
        <v>40</v>
      </c>
      <c r="F142" s="33" t="s">
        <v>28</v>
      </c>
      <c r="G142" s="55"/>
      <c r="H142" s="14">
        <f>E142*G142</f>
        <v>0</v>
      </c>
    </row>
    <row r="143" spans="1:14">
      <c r="A143" s="54"/>
      <c r="B143" s="54"/>
      <c r="C143" s="79"/>
      <c r="F143" s="33"/>
      <c r="G143" s="55"/>
    </row>
    <row r="144" spans="1:14">
      <c r="A144" s="97" t="s">
        <v>79</v>
      </c>
      <c r="B144" s="93"/>
      <c r="C144" s="92" t="s">
        <v>80</v>
      </c>
      <c r="D144" s="116"/>
      <c r="E144" s="96"/>
      <c r="F144" s="99"/>
      <c r="G144" s="98"/>
      <c r="H144" s="96"/>
    </row>
    <row r="145" spans="1:8">
      <c r="A145" s="54"/>
      <c r="B145" s="54"/>
      <c r="C145" s="79"/>
      <c r="D145" s="117"/>
      <c r="F145" s="33"/>
      <c r="G145" s="55"/>
    </row>
    <row r="146" spans="1:8" ht="25.5">
      <c r="A146" s="54">
        <v>36</v>
      </c>
      <c r="B146" s="54">
        <v>131</v>
      </c>
      <c r="C146" s="79" t="s">
        <v>168</v>
      </c>
      <c r="E146" s="14">
        <v>2</v>
      </c>
      <c r="F146" s="33" t="s">
        <v>12</v>
      </c>
      <c r="G146" s="55"/>
      <c r="H146" s="14">
        <f>E146*G146</f>
        <v>0</v>
      </c>
    </row>
    <row r="147" spans="1:8" ht="13.5" thickBot="1">
      <c r="A147" s="34"/>
      <c r="B147" s="34"/>
      <c r="C147" s="74"/>
      <c r="D147" s="75"/>
      <c r="E147" s="39"/>
      <c r="F147" s="38"/>
      <c r="G147" s="37"/>
      <c r="H147" s="39"/>
    </row>
    <row r="148" spans="1:8" ht="15">
      <c r="A148" s="40" t="s">
        <v>5</v>
      </c>
      <c r="B148" s="41"/>
      <c r="C148" s="40" t="s">
        <v>4</v>
      </c>
      <c r="D148" s="28"/>
      <c r="E148" s="109"/>
      <c r="F148" s="42"/>
      <c r="G148" s="43" t="s">
        <v>59</v>
      </c>
      <c r="H148" s="44">
        <f>SUM(H124:H146)</f>
        <v>0</v>
      </c>
    </row>
    <row r="150" spans="1:8">
      <c r="A150" s="15" t="s">
        <v>43</v>
      </c>
      <c r="B150" s="16"/>
      <c r="C150" s="15" t="s">
        <v>44</v>
      </c>
      <c r="D150" s="15" t="s">
        <v>45</v>
      </c>
      <c r="E150" s="107" t="s">
        <v>46</v>
      </c>
      <c r="F150" s="17" t="s">
        <v>47</v>
      </c>
      <c r="G150" s="18" t="s">
        <v>199</v>
      </c>
      <c r="H150" s="19" t="s">
        <v>48</v>
      </c>
    </row>
    <row r="151" spans="1:8" ht="13.5" thickBot="1">
      <c r="A151" s="20" t="s">
        <v>49</v>
      </c>
      <c r="B151" s="21"/>
      <c r="C151" s="20" t="s">
        <v>49</v>
      </c>
      <c r="D151" s="22"/>
      <c r="E151" s="108" t="s">
        <v>49</v>
      </c>
      <c r="F151" s="23"/>
      <c r="G151" s="24" t="s">
        <v>200</v>
      </c>
      <c r="H151" s="25"/>
    </row>
    <row r="152" spans="1:8" ht="13.5" thickTop="1">
      <c r="A152" s="26" t="s">
        <v>90</v>
      </c>
      <c r="B152" s="27"/>
      <c r="C152" s="59" t="s">
        <v>22</v>
      </c>
      <c r="D152" s="28"/>
      <c r="E152" s="49"/>
      <c r="F152" s="48"/>
      <c r="G152" s="47"/>
      <c r="H152" s="49"/>
    </row>
    <row r="153" spans="1:8" ht="25.5">
      <c r="A153" s="54" t="s">
        <v>112</v>
      </c>
      <c r="B153" s="78" t="s">
        <v>81</v>
      </c>
      <c r="C153" s="79" t="s">
        <v>193</v>
      </c>
      <c r="D153" s="119" t="s">
        <v>191</v>
      </c>
      <c r="E153" s="14">
        <v>3</v>
      </c>
      <c r="F153" s="118" t="s">
        <v>27</v>
      </c>
      <c r="G153" s="55"/>
      <c r="H153" s="14">
        <f t="shared" ref="H153:H155" si="1">E153*G153</f>
        <v>0</v>
      </c>
    </row>
    <row r="154" spans="1:8">
      <c r="A154" s="54"/>
      <c r="B154" s="78"/>
      <c r="C154" s="79"/>
      <c r="D154" s="119"/>
      <c r="F154" s="118"/>
      <c r="G154" s="55"/>
    </row>
    <row r="155" spans="1:8" ht="25.5">
      <c r="A155" s="54" t="s">
        <v>112</v>
      </c>
      <c r="B155" s="78" t="s">
        <v>106</v>
      </c>
      <c r="C155" s="79" t="s">
        <v>192</v>
      </c>
      <c r="D155" s="119" t="s">
        <v>191</v>
      </c>
      <c r="E155" s="14">
        <v>3</v>
      </c>
      <c r="F155" s="118" t="s">
        <v>27</v>
      </c>
      <c r="G155" s="55"/>
      <c r="H155" s="14">
        <f t="shared" si="1"/>
        <v>0</v>
      </c>
    </row>
    <row r="156" spans="1:8" ht="13.5" thickBot="1">
      <c r="A156" s="34"/>
      <c r="B156" s="78"/>
      <c r="C156" s="79"/>
      <c r="D156" s="80"/>
      <c r="F156" s="38"/>
      <c r="G156" s="37"/>
    </row>
    <row r="157" spans="1:8" ht="15">
      <c r="A157" s="26" t="s">
        <v>90</v>
      </c>
      <c r="B157" s="81"/>
      <c r="C157" s="82" t="s">
        <v>22</v>
      </c>
      <c r="D157" s="86"/>
      <c r="E157" s="110"/>
      <c r="F157" s="42"/>
      <c r="G157" s="43" t="s">
        <v>59</v>
      </c>
      <c r="H157" s="83">
        <f>SUM(H153:H156)</f>
        <v>0</v>
      </c>
    </row>
    <row r="159" spans="1:8">
      <c r="A159" s="15" t="s">
        <v>43</v>
      </c>
      <c r="B159" s="16"/>
      <c r="C159" s="15" t="s">
        <v>44</v>
      </c>
      <c r="D159" s="15" t="s">
        <v>45</v>
      </c>
      <c r="E159" s="107" t="s">
        <v>46</v>
      </c>
      <c r="F159" s="17" t="s">
        <v>47</v>
      </c>
      <c r="G159" s="18" t="s">
        <v>199</v>
      </c>
      <c r="H159" s="19" t="s">
        <v>48</v>
      </c>
    </row>
    <row r="160" spans="1:8" ht="13.5" thickBot="1">
      <c r="A160" s="20" t="s">
        <v>49</v>
      </c>
      <c r="B160" s="21"/>
      <c r="C160" s="20" t="s">
        <v>49</v>
      </c>
      <c r="D160" s="22"/>
      <c r="E160" s="108" t="s">
        <v>49</v>
      </c>
      <c r="F160" s="23"/>
      <c r="G160" s="24" t="s">
        <v>200</v>
      </c>
      <c r="H160" s="25"/>
    </row>
    <row r="161" spans="1:8" ht="13.5" thickTop="1">
      <c r="A161" s="26" t="s">
        <v>82</v>
      </c>
      <c r="B161" s="27"/>
      <c r="C161" s="26" t="s">
        <v>83</v>
      </c>
      <c r="D161" s="28"/>
      <c r="E161" s="49"/>
      <c r="F161" s="48"/>
      <c r="G161" s="47"/>
      <c r="H161" s="49"/>
    </row>
    <row r="163" spans="1:8">
      <c r="A163" s="97" t="s">
        <v>84</v>
      </c>
      <c r="B163" s="93"/>
      <c r="C163" s="92" t="s">
        <v>85</v>
      </c>
      <c r="D163" s="94"/>
      <c r="E163" s="96"/>
      <c r="F163" s="95"/>
      <c r="G163" s="93"/>
      <c r="H163" s="96"/>
    </row>
    <row r="164" spans="1:8" ht="51">
      <c r="A164" s="54">
        <v>61</v>
      </c>
      <c r="B164" s="54">
        <v>451</v>
      </c>
      <c r="C164" s="79" t="s">
        <v>131</v>
      </c>
      <c r="D164" s="80" t="s">
        <v>169</v>
      </c>
      <c r="E164" s="14">
        <v>1</v>
      </c>
      <c r="F164" s="33" t="s">
        <v>9</v>
      </c>
      <c r="G164" s="55"/>
      <c r="H164" s="14">
        <f>E164*G164</f>
        <v>0</v>
      </c>
    </row>
    <row r="165" spans="1:8">
      <c r="A165" s="89"/>
      <c r="C165" s="90"/>
    </row>
    <row r="166" spans="1:8" ht="51">
      <c r="A166" s="54">
        <v>61</v>
      </c>
      <c r="B166" s="54" t="s">
        <v>138</v>
      </c>
      <c r="C166" s="79" t="s">
        <v>170</v>
      </c>
      <c r="D166" s="80" t="s">
        <v>171</v>
      </c>
      <c r="E166" s="14">
        <v>1</v>
      </c>
      <c r="F166" s="33" t="s">
        <v>9</v>
      </c>
      <c r="G166" s="55"/>
      <c r="H166" s="14">
        <f>E166*G166</f>
        <v>0</v>
      </c>
    </row>
    <row r="167" spans="1:8">
      <c r="A167" s="54"/>
      <c r="B167" s="54"/>
      <c r="C167" s="79"/>
      <c r="D167" s="80"/>
      <c r="F167" s="33"/>
      <c r="G167" s="55"/>
    </row>
    <row r="168" spans="1:8" ht="51">
      <c r="A168" s="54">
        <v>61</v>
      </c>
      <c r="B168" s="54" t="s">
        <v>139</v>
      </c>
      <c r="C168" s="79" t="s">
        <v>140</v>
      </c>
      <c r="D168" s="80" t="s">
        <v>194</v>
      </c>
      <c r="E168" s="14">
        <v>2</v>
      </c>
      <c r="F168" s="33" t="s">
        <v>9</v>
      </c>
      <c r="G168" s="55"/>
      <c r="H168" s="14">
        <f>E168*G168</f>
        <v>0</v>
      </c>
    </row>
    <row r="169" spans="1:8">
      <c r="A169" s="54"/>
      <c r="B169" s="54"/>
      <c r="C169" s="79"/>
      <c r="D169" s="80"/>
      <c r="F169" s="33"/>
      <c r="G169" s="55"/>
    </row>
    <row r="170" spans="1:8" ht="51">
      <c r="A170" s="54" t="s">
        <v>195</v>
      </c>
      <c r="B170" s="54" t="s">
        <v>196</v>
      </c>
      <c r="C170" s="79" t="s">
        <v>198</v>
      </c>
      <c r="D170" s="80" t="s">
        <v>197</v>
      </c>
      <c r="E170" s="14">
        <v>1</v>
      </c>
      <c r="F170" s="33" t="s">
        <v>9</v>
      </c>
      <c r="G170" s="55"/>
      <c r="H170" s="14">
        <f>E170*G170</f>
        <v>0</v>
      </c>
    </row>
    <row r="171" spans="1:8">
      <c r="A171" s="89"/>
      <c r="C171" s="90"/>
    </row>
    <row r="172" spans="1:8">
      <c r="A172" s="97" t="s">
        <v>86</v>
      </c>
      <c r="B172" s="93"/>
      <c r="C172" s="92" t="s">
        <v>87</v>
      </c>
      <c r="D172" s="94"/>
      <c r="E172" s="96"/>
      <c r="F172" s="95"/>
      <c r="G172" s="93"/>
      <c r="H172" s="96"/>
    </row>
    <row r="173" spans="1:8" ht="63.75">
      <c r="A173" s="54">
        <v>62</v>
      </c>
      <c r="B173" s="54">
        <v>122</v>
      </c>
      <c r="C173" s="79" t="s">
        <v>135</v>
      </c>
      <c r="D173" s="80" t="s">
        <v>186</v>
      </c>
      <c r="E173" s="14">
        <v>80</v>
      </c>
      <c r="F173" s="33" t="s">
        <v>28</v>
      </c>
      <c r="G173" s="55"/>
      <c r="H173" s="14">
        <f>E173*G173</f>
        <v>0</v>
      </c>
    </row>
    <row r="174" spans="1:8">
      <c r="A174" s="54"/>
      <c r="B174" s="54"/>
      <c r="C174" s="79"/>
      <c r="D174" s="80"/>
      <c r="F174" s="33"/>
      <c r="G174" s="55"/>
    </row>
    <row r="175" spans="1:8" ht="63.75">
      <c r="A175" s="54">
        <v>62</v>
      </c>
      <c r="B175" s="54">
        <v>162</v>
      </c>
      <c r="C175" s="79" t="s">
        <v>132</v>
      </c>
      <c r="D175" s="80" t="s">
        <v>172</v>
      </c>
      <c r="E175" s="14">
        <v>1</v>
      </c>
      <c r="F175" s="33" t="s">
        <v>27</v>
      </c>
      <c r="G175" s="55"/>
      <c r="H175" s="14">
        <f>E175*G175</f>
        <v>0</v>
      </c>
    </row>
    <row r="176" spans="1:8">
      <c r="A176" s="54"/>
      <c r="B176" s="54"/>
      <c r="C176" s="79"/>
      <c r="D176" s="80"/>
      <c r="F176" s="33"/>
      <c r="G176" s="55"/>
    </row>
    <row r="177" spans="1:8" ht="76.5">
      <c r="A177" s="54">
        <v>62</v>
      </c>
      <c r="B177" s="54">
        <v>166</v>
      </c>
      <c r="C177" s="79" t="s">
        <v>107</v>
      </c>
      <c r="D177" s="80" t="s">
        <v>173</v>
      </c>
      <c r="E177" s="14">
        <v>4</v>
      </c>
      <c r="F177" s="33" t="s">
        <v>27</v>
      </c>
      <c r="G177" s="55"/>
      <c r="H177" s="14">
        <f>E177*G177</f>
        <v>0</v>
      </c>
    </row>
    <row r="178" spans="1:8">
      <c r="A178" s="54"/>
      <c r="B178" s="54"/>
      <c r="C178" s="79"/>
      <c r="D178" s="80"/>
      <c r="F178" s="33"/>
      <c r="G178" s="55"/>
    </row>
    <row r="179" spans="1:8" ht="76.5">
      <c r="A179" s="54">
        <v>62</v>
      </c>
      <c r="B179" s="54" t="s">
        <v>108</v>
      </c>
      <c r="C179" s="79" t="s">
        <v>121</v>
      </c>
      <c r="D179" s="80" t="s">
        <v>133</v>
      </c>
      <c r="E179" s="14">
        <v>21</v>
      </c>
      <c r="F179" s="33" t="s">
        <v>27</v>
      </c>
      <c r="G179" s="55"/>
      <c r="H179" s="14">
        <f>E179*G179</f>
        <v>0</v>
      </c>
    </row>
    <row r="180" spans="1:8">
      <c r="A180" s="54"/>
      <c r="B180" s="54"/>
      <c r="C180" s="79"/>
      <c r="D180" s="80"/>
      <c r="F180" s="33"/>
      <c r="G180" s="55"/>
    </row>
    <row r="181" spans="1:8" ht="76.5">
      <c r="A181" s="54">
        <v>62</v>
      </c>
      <c r="B181" s="54" t="s">
        <v>109</v>
      </c>
      <c r="C181" s="79" t="s">
        <v>110</v>
      </c>
      <c r="D181" s="80" t="s">
        <v>174</v>
      </c>
      <c r="E181" s="14">
        <v>33</v>
      </c>
      <c r="F181" s="33" t="s">
        <v>27</v>
      </c>
      <c r="G181" s="55"/>
      <c r="H181" s="14">
        <f>E181*G181</f>
        <v>0</v>
      </c>
    </row>
    <row r="182" spans="1:8">
      <c r="A182" s="54"/>
      <c r="B182" s="54"/>
      <c r="C182" s="79"/>
      <c r="D182" s="80"/>
      <c r="F182" s="33"/>
      <c r="G182" s="55"/>
    </row>
    <row r="183" spans="1:8" ht="38.25">
      <c r="A183" s="54">
        <v>62</v>
      </c>
      <c r="B183" s="54">
        <v>244</v>
      </c>
      <c r="C183" s="79" t="s">
        <v>111</v>
      </c>
      <c r="D183" s="80"/>
      <c r="E183" s="14">
        <f>E177</f>
        <v>4</v>
      </c>
      <c r="F183" s="33" t="s">
        <v>27</v>
      </c>
      <c r="G183" s="55"/>
      <c r="H183" s="14">
        <f>E183*G183</f>
        <v>0</v>
      </c>
    </row>
    <row r="184" spans="1:8">
      <c r="A184" s="54"/>
      <c r="B184" s="54"/>
      <c r="C184" s="79"/>
      <c r="D184" s="80"/>
      <c r="F184" s="33"/>
      <c r="G184" s="55"/>
    </row>
    <row r="185" spans="1:8" ht="25.5">
      <c r="A185" s="54">
        <v>62</v>
      </c>
      <c r="B185" s="54">
        <v>252</v>
      </c>
      <c r="C185" s="79" t="s">
        <v>95</v>
      </c>
      <c r="D185" s="80"/>
      <c r="E185" s="14">
        <v>86</v>
      </c>
      <c r="F185" s="33" t="s">
        <v>28</v>
      </c>
      <c r="G185" s="55"/>
      <c r="H185" s="14">
        <f>E185*G185</f>
        <v>0</v>
      </c>
    </row>
    <row r="186" spans="1:8">
      <c r="A186" s="54"/>
      <c r="B186" s="54"/>
      <c r="C186" s="79"/>
      <c r="D186" s="80"/>
      <c r="F186" s="33"/>
      <c r="G186" s="55"/>
    </row>
    <row r="187" spans="1:8" ht="38.25">
      <c r="A187" s="54">
        <v>62</v>
      </c>
      <c r="B187" s="54">
        <v>262</v>
      </c>
      <c r="C187" s="79" t="s">
        <v>134</v>
      </c>
      <c r="D187" s="80"/>
      <c r="E187" s="14">
        <v>33</v>
      </c>
      <c r="F187" s="33" t="s">
        <v>27</v>
      </c>
      <c r="G187" s="55"/>
      <c r="H187" s="14">
        <f>E187*G187</f>
        <v>0</v>
      </c>
    </row>
    <row r="188" spans="1:8">
      <c r="A188" s="54"/>
      <c r="B188" s="54"/>
      <c r="C188" s="79"/>
      <c r="D188" s="80"/>
      <c r="F188" s="33"/>
      <c r="G188" s="55"/>
    </row>
    <row r="189" spans="1:8" ht="76.5">
      <c r="A189" s="54">
        <v>62</v>
      </c>
      <c r="B189" s="54">
        <v>413</v>
      </c>
      <c r="C189" s="79" t="s">
        <v>175</v>
      </c>
      <c r="D189" s="80" t="s">
        <v>176</v>
      </c>
      <c r="E189" s="14">
        <v>7</v>
      </c>
      <c r="F189" s="33" t="s">
        <v>28</v>
      </c>
      <c r="G189" s="55"/>
      <c r="H189" s="14">
        <f>E189*G189</f>
        <v>0</v>
      </c>
    </row>
    <row r="190" spans="1:8">
      <c r="A190" s="54"/>
      <c r="B190" s="54"/>
      <c r="C190" s="79"/>
      <c r="D190" s="80"/>
      <c r="F190" s="33"/>
      <c r="G190" s="55"/>
    </row>
    <row r="191" spans="1:8" ht="63.75">
      <c r="A191" s="54">
        <v>62</v>
      </c>
      <c r="B191" s="54">
        <v>432</v>
      </c>
      <c r="C191" s="79" t="s">
        <v>184</v>
      </c>
      <c r="D191" s="80" t="s">
        <v>185</v>
      </c>
      <c r="E191" s="14">
        <v>8</v>
      </c>
      <c r="F191" s="33" t="s">
        <v>28</v>
      </c>
      <c r="G191" s="55"/>
      <c r="H191" s="14">
        <f>E191*G191</f>
        <v>0</v>
      </c>
    </row>
    <row r="192" spans="1:8">
      <c r="A192" s="54"/>
      <c r="B192" s="54"/>
      <c r="C192" s="79"/>
      <c r="D192" s="80"/>
      <c r="F192" s="33"/>
      <c r="G192" s="55"/>
    </row>
    <row r="193" spans="1:8" ht="25.5">
      <c r="A193" s="54">
        <v>62</v>
      </c>
      <c r="B193" s="54">
        <v>711</v>
      </c>
      <c r="C193" s="79" t="s">
        <v>187</v>
      </c>
      <c r="D193" s="80"/>
      <c r="E193" s="14">
        <v>55</v>
      </c>
      <c r="F193" s="33" t="s">
        <v>28</v>
      </c>
      <c r="G193" s="55"/>
      <c r="H193" s="14">
        <f>E193*G193</f>
        <v>0</v>
      </c>
    </row>
    <row r="194" spans="1:8">
      <c r="A194" s="54"/>
      <c r="B194" s="54"/>
      <c r="C194" s="79"/>
      <c r="D194" s="80"/>
      <c r="F194" s="33"/>
      <c r="G194" s="55"/>
    </row>
    <row r="195" spans="1:8" ht="38.25">
      <c r="A195" s="54">
        <v>62</v>
      </c>
      <c r="B195" s="54">
        <v>724</v>
      </c>
      <c r="C195" s="79" t="s">
        <v>188</v>
      </c>
      <c r="D195" s="80" t="s">
        <v>189</v>
      </c>
      <c r="E195" s="14">
        <v>20</v>
      </c>
      <c r="F195" s="33" t="s">
        <v>28</v>
      </c>
      <c r="G195" s="55"/>
      <c r="H195" s="14">
        <f>E195*G195</f>
        <v>0</v>
      </c>
    </row>
    <row r="196" spans="1:8" ht="13.5" thickBot="1">
      <c r="A196" s="34"/>
      <c r="B196" s="54"/>
      <c r="C196" s="79"/>
      <c r="D196" s="80"/>
      <c r="E196" s="39"/>
      <c r="F196" s="33"/>
      <c r="G196" s="55"/>
    </row>
    <row r="197" spans="1:8" ht="15">
      <c r="A197" s="40" t="s">
        <v>82</v>
      </c>
      <c r="B197" s="84"/>
      <c r="C197" s="85" t="s">
        <v>83</v>
      </c>
      <c r="D197" s="86"/>
      <c r="E197" s="109"/>
      <c r="F197" s="87"/>
      <c r="G197" s="88" t="s">
        <v>59</v>
      </c>
      <c r="H197" s="83">
        <f>SUM(H164:H196)</f>
        <v>0</v>
      </c>
    </row>
    <row r="199" spans="1:8">
      <c r="A199" s="15" t="s">
        <v>43</v>
      </c>
      <c r="B199" s="16"/>
      <c r="C199" s="15" t="s">
        <v>44</v>
      </c>
      <c r="D199" s="15" t="s">
        <v>45</v>
      </c>
      <c r="E199" s="107" t="s">
        <v>46</v>
      </c>
      <c r="F199" s="17" t="s">
        <v>47</v>
      </c>
      <c r="G199" s="18" t="s">
        <v>199</v>
      </c>
      <c r="H199" s="19" t="s">
        <v>48</v>
      </c>
    </row>
    <row r="200" spans="1:8" ht="13.5" thickBot="1">
      <c r="A200" s="20" t="s">
        <v>49</v>
      </c>
      <c r="B200" s="21"/>
      <c r="C200" s="20" t="s">
        <v>49</v>
      </c>
      <c r="D200" s="22"/>
      <c r="E200" s="108" t="s">
        <v>49</v>
      </c>
      <c r="F200" s="23"/>
      <c r="G200" s="24" t="s">
        <v>200</v>
      </c>
      <c r="H200" s="25"/>
    </row>
    <row r="201" spans="1:8" ht="13.5" thickTop="1">
      <c r="A201" s="26" t="s">
        <v>88</v>
      </c>
      <c r="B201" s="27"/>
      <c r="C201" s="26" t="s">
        <v>3</v>
      </c>
      <c r="D201" s="28"/>
      <c r="E201" s="49"/>
      <c r="F201" s="48"/>
      <c r="G201" s="47"/>
      <c r="H201" s="49"/>
    </row>
    <row r="203" spans="1:8">
      <c r="A203" s="97" t="s">
        <v>177</v>
      </c>
      <c r="B203" s="93"/>
      <c r="C203" s="92" t="s">
        <v>178</v>
      </c>
      <c r="D203" s="94"/>
      <c r="E203" s="96"/>
      <c r="F203" s="95"/>
      <c r="G203" s="93"/>
      <c r="H203" s="96"/>
    </row>
    <row r="204" spans="1:8" ht="51">
      <c r="A204" s="54" t="s">
        <v>179</v>
      </c>
      <c r="B204" s="54">
        <v>912</v>
      </c>
      <c r="C204" s="79" t="s">
        <v>180</v>
      </c>
      <c r="D204" s="80" t="s">
        <v>190</v>
      </c>
      <c r="E204" s="14">
        <v>50</v>
      </c>
      <c r="F204" s="33" t="s">
        <v>28</v>
      </c>
      <c r="G204" s="55"/>
      <c r="H204" s="14">
        <f>E204*G204</f>
        <v>0</v>
      </c>
    </row>
    <row r="207" spans="1:8">
      <c r="A207" s="97" t="s">
        <v>20</v>
      </c>
      <c r="B207" s="93"/>
      <c r="C207" s="92" t="s">
        <v>19</v>
      </c>
      <c r="D207" s="94"/>
      <c r="E207" s="96"/>
      <c r="F207" s="95"/>
      <c r="G207" s="93"/>
      <c r="H207" s="96"/>
    </row>
    <row r="208" spans="1:8">
      <c r="A208" s="54" t="s">
        <v>114</v>
      </c>
      <c r="B208" s="78" t="s">
        <v>81</v>
      </c>
      <c r="C208" s="13" t="s">
        <v>182</v>
      </c>
      <c r="D208" s="140" t="s">
        <v>89</v>
      </c>
      <c r="E208" s="14">
        <v>2</v>
      </c>
      <c r="F208" s="33" t="s">
        <v>17</v>
      </c>
      <c r="G208" s="55"/>
      <c r="H208" s="14">
        <f>E208*G208</f>
        <v>0</v>
      </c>
    </row>
    <row r="209" spans="1:8">
      <c r="A209" s="89"/>
      <c r="C209" s="90"/>
      <c r="D209" s="141"/>
    </row>
    <row r="210" spans="1:8">
      <c r="A210" s="54">
        <v>79</v>
      </c>
      <c r="B210" s="54">
        <v>311</v>
      </c>
      <c r="C210" s="13" t="s">
        <v>18</v>
      </c>
      <c r="D210" s="141"/>
      <c r="E210" s="14">
        <v>2</v>
      </c>
      <c r="F210" s="33" t="s">
        <v>17</v>
      </c>
      <c r="G210" s="55"/>
      <c r="H210" s="14">
        <f>E210*G210</f>
        <v>0</v>
      </c>
    </row>
    <row r="211" spans="1:8">
      <c r="A211" s="54"/>
      <c r="B211" s="54"/>
      <c r="C211" s="13"/>
      <c r="D211" s="141"/>
      <c r="F211" s="33"/>
      <c r="G211" s="55"/>
    </row>
    <row r="212" spans="1:8">
      <c r="A212" s="54">
        <v>79</v>
      </c>
      <c r="B212" s="54">
        <v>351</v>
      </c>
      <c r="C212" s="13" t="s">
        <v>113</v>
      </c>
      <c r="D212" s="141"/>
      <c r="E212" s="14">
        <v>2</v>
      </c>
      <c r="F212" s="33" t="s">
        <v>17</v>
      </c>
      <c r="G212" s="55"/>
      <c r="H212" s="14">
        <f>E212*G212</f>
        <v>0</v>
      </c>
    </row>
    <row r="213" spans="1:8">
      <c r="A213" s="54"/>
      <c r="B213" s="54"/>
      <c r="C213" s="13"/>
      <c r="D213" s="141"/>
      <c r="F213" s="33"/>
      <c r="G213" s="55"/>
    </row>
    <row r="214" spans="1:8" ht="25.5">
      <c r="A214" s="54">
        <v>79</v>
      </c>
      <c r="B214" s="54">
        <v>514</v>
      </c>
      <c r="C214" s="79" t="s">
        <v>115</v>
      </c>
      <c r="D214" s="141"/>
      <c r="E214" s="14">
        <v>1</v>
      </c>
      <c r="F214" s="33" t="s">
        <v>9</v>
      </c>
      <c r="G214" s="55"/>
      <c r="H214" s="14">
        <f>E214*G214</f>
        <v>0</v>
      </c>
    </row>
    <row r="215" spans="1:8" ht="13.5" thickBot="1">
      <c r="A215" s="76"/>
      <c r="B215" s="76"/>
      <c r="C215" s="76"/>
      <c r="D215" s="128"/>
      <c r="E215" s="39"/>
      <c r="F215" s="77"/>
      <c r="G215" s="76"/>
      <c r="H215" s="39"/>
    </row>
    <row r="216" spans="1:8" ht="15">
      <c r="A216" s="40" t="s">
        <v>88</v>
      </c>
      <c r="B216" s="41"/>
      <c r="C216" s="40" t="s">
        <v>3</v>
      </c>
      <c r="D216" s="127"/>
      <c r="E216" s="109"/>
      <c r="F216" s="42"/>
      <c r="G216" s="43" t="s">
        <v>59</v>
      </c>
      <c r="H216" s="44">
        <f>SUM(H202:H215)</f>
        <v>0</v>
      </c>
    </row>
    <row r="228" ht="35.450000000000003" customHeight="1"/>
    <row r="230" ht="16.899999999999999" customHeight="1"/>
    <row r="244" spans="4:8">
      <c r="F244" s="1"/>
      <c r="H244" s="1"/>
    </row>
    <row r="245" spans="4:8">
      <c r="F245" s="1"/>
      <c r="H245" s="1"/>
    </row>
    <row r="246" spans="4:8">
      <c r="D246" s="1"/>
    </row>
    <row r="247" spans="4:8">
      <c r="D247" s="1"/>
    </row>
    <row r="253" spans="4:8">
      <c r="F253" s="1"/>
      <c r="H253" s="1"/>
    </row>
    <row r="254" spans="4:8">
      <c r="F254" s="1"/>
      <c r="H254" s="1"/>
    </row>
    <row r="255" spans="4:8">
      <c r="D255" s="1"/>
    </row>
    <row r="256" spans="4:8">
      <c r="D256" s="1"/>
      <c r="F256" s="1"/>
      <c r="H256" s="1"/>
    </row>
    <row r="257" spans="4:8">
      <c r="F257" s="1"/>
      <c r="H257" s="1"/>
    </row>
    <row r="258" spans="4:8">
      <c r="D258" s="1"/>
    </row>
    <row r="259" spans="4:8">
      <c r="D259" s="1"/>
    </row>
  </sheetData>
  <mergeCells count="15">
    <mergeCell ref="F25:G25"/>
    <mergeCell ref="A5:B5"/>
    <mergeCell ref="C5:F5"/>
    <mergeCell ref="A7:B7"/>
    <mergeCell ref="A6:B6"/>
    <mergeCell ref="C6:D6"/>
    <mergeCell ref="D208:D214"/>
    <mergeCell ref="F27:G27"/>
    <mergeCell ref="E29:G29"/>
    <mergeCell ref="C32:G35"/>
    <mergeCell ref="C37:G40"/>
    <mergeCell ref="C41:F41"/>
    <mergeCell ref="C43:G46"/>
    <mergeCell ref="C47:F47"/>
    <mergeCell ref="C48:F48"/>
  </mergeCells>
  <pageMargins left="0.98425196850393704" right="0.78740157480314965" top="0.58333333333333337" bottom="0.78740157480314965" header="0.19685039370078741" footer="0.19685039370078741"/>
  <pageSetup paperSize="9" scale="68" orientation="portrait" r:id="rId1"/>
  <headerFooter alignWithMargins="0">
    <oddHeader>&amp;CUreditev površin za pešce 
v križišču Gubčeve ulice (LZ 299052) z JP 799028</oddHeader>
    <oddFooter>&amp;C&amp;"Arial,Krepko"
&amp;A&amp;R&amp;"Arial,Navadno"&amp;10&amp;P od &amp;N</oddFooter>
  </headerFooter>
  <rowBreaks count="6" manualBreakCount="6">
    <brk id="49" max="7" man="1"/>
    <brk id="77" max="7" man="1"/>
    <brk id="116" max="7" man="1"/>
    <brk id="148" max="7" man="1"/>
    <brk id="157" max="7" man="1"/>
    <brk id="19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SKUPNA REKAPITULACIJA</vt:lpstr>
      <vt:lpstr>0.2_Vodilni načrt</vt:lpstr>
      <vt:lpstr>'0.2_Vodilni načrt'!Področje_tiskanja</vt:lpstr>
      <vt:lpstr>'SKUPNA REKAPITULACIJA'!Področje_tiskanja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2006-11-28T10:36:17Z</dcterms:created>
  <dcterms:modified xsi:type="dcterms:W3CDTF">2023-10-02T06:03:16Z</dcterms:modified>
</cp:coreProperties>
</file>