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https://obcinanovomesto-my.sharepoint.com/personal/pavle_jenic_obcinanovomesto_onmicrosoft_com/Documents/Dokumenti/OŠ BRŠLJIN/Kuhinja 2023/Razpis 2023/"/>
    </mc:Choice>
  </mc:AlternateContent>
  <xr:revisionPtr revIDLastSave="0" documentId="14_{BE0B6951-FA2A-4101-BFAB-14A1C078B12A}" xr6:coauthVersionLast="47" xr6:coauthVersionMax="47" xr10:uidLastSave="{00000000-0000-0000-0000-000000000000}"/>
  <bookViews>
    <workbookView xWindow="-120" yWindow="-120" windowWidth="29040" windowHeight="15840" tabRatio="672" xr2:uid="{00000000-000D-0000-FFFF-FFFF00000000}"/>
  </bookViews>
  <sheets>
    <sheet name="Skupna rekapitulacija " sheetId="1" r:id="rId1"/>
    <sheet name="Opombe" sheetId="2" state="hidden" r:id="rId2"/>
    <sheet name="Splošne opombe" sheetId="3" r:id="rId3"/>
    <sheet name="A.I. PRIP IN RUŠITVENA DELA " sheetId="28" r:id="rId4"/>
    <sheet name="A.II.ZIDARSKA DELA" sheetId="37" r:id="rId5"/>
    <sheet name="A.III.KANALIZACIJA" sheetId="38" r:id="rId6"/>
    <sheet name="B.I. KLJUČAVNIČARSKA  DELA " sheetId="27" r:id="rId7"/>
    <sheet name="B.II. STAVBNO POHIŠTVO " sheetId="29" r:id="rId8"/>
    <sheet name="B.III. MONTAŽNE STENE   " sheetId="30" r:id="rId9"/>
    <sheet name="B.IV. KERAMIČARSKA DELA  " sheetId="31" r:id="rId10"/>
    <sheet name="B.V. SLIKOPLESKARSKA DELA " sheetId="32" r:id="rId11"/>
    <sheet name="B.VI. RAZNO " sheetId="33" r:id="rId12"/>
    <sheet name="C. OPREMA " sheetId="34" r:id="rId13"/>
    <sheet name="D. I. VODOVOD IN KANALIZACI" sheetId="35" r:id="rId14"/>
    <sheet name="D. II. INST  CENTR OGREVANJ " sheetId="36" r:id="rId15"/>
    <sheet name="E.  ELEKTRO INSTALACIJE " sheetId="13" r:id="rId16"/>
  </sheets>
  <definedNames>
    <definedName name="__xlnm_Print_Titles" localSheetId="3">#N/A</definedName>
    <definedName name="__xlnm_Print_Titles" localSheetId="6">#N/A</definedName>
    <definedName name="__xlnm_Print_Titles" localSheetId="7">#N/A</definedName>
    <definedName name="__xlnm_Print_Titles" localSheetId="8">#N/A</definedName>
    <definedName name="__xlnm_Print_Titles" localSheetId="9">#N/A</definedName>
    <definedName name="__xlnm_Print_Titles" localSheetId="10">#N/A</definedName>
    <definedName name="__xlnm_Print_Titles" localSheetId="11">#N/A</definedName>
    <definedName name="__xlnm_Print_Titles" localSheetId="12">#N/A</definedName>
    <definedName name="__xlnm_Print_Titles" localSheetId="13">#N/A</definedName>
    <definedName name="__xlnm_Print_Titles" localSheetId="14">#N/A</definedName>
    <definedName name="__xlnm_Print_Titles" localSheetId="15">#N/A</definedName>
    <definedName name="__xlnm_Print_Titles" localSheetId="2">#N/A</definedName>
    <definedName name="_xlnm.Print_Area" localSheetId="3">'A.I. PRIP IN RUŠITVENA DELA '!$A$1:$G$64</definedName>
    <definedName name="_xlnm.Print_Area" localSheetId="15">'E.  ELEKTRO INSTALACIJE '!$A$2:$F$121</definedName>
    <definedName name="_xlnm.Print_Area" localSheetId="0">'Skupna rekapitulacija '!$A$1:$G$49</definedName>
    <definedName name="_xlnm.Print_Titles" localSheetId="2">#N/A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8" i="32" l="1"/>
  <c r="G19" i="32"/>
  <c r="G20" i="32"/>
  <c r="F17" i="37"/>
  <c r="F19" i="37"/>
  <c r="F21" i="37"/>
  <c r="F23" i="37"/>
  <c r="F25" i="37"/>
  <c r="G10" i="28"/>
  <c r="G12" i="28"/>
  <c r="G14" i="28"/>
  <c r="G16" i="28"/>
  <c r="G18" i="28"/>
  <c r="G20" i="28"/>
  <c r="G22" i="28"/>
  <c r="G24" i="28"/>
  <c r="G27" i="28"/>
  <c r="G28" i="28"/>
  <c r="G29" i="28"/>
  <c r="G30" i="28"/>
  <c r="G31" i="28"/>
  <c r="G32" i="28"/>
  <c r="G33" i="28"/>
  <c r="G34" i="28"/>
  <c r="G35" i="28"/>
  <c r="G36" i="28"/>
  <c r="G37" i="28"/>
  <c r="G39" i="28"/>
  <c r="G41" i="28"/>
  <c r="G42" i="28"/>
  <c r="G44" i="28"/>
  <c r="G46" i="28"/>
  <c r="G48" i="28"/>
  <c r="G50" i="28"/>
  <c r="G52" i="28"/>
  <c r="G54" i="28"/>
  <c r="G56" i="28"/>
  <c r="G58" i="28"/>
  <c r="G60" i="28"/>
  <c r="G17" i="32"/>
  <c r="G51" i="29"/>
  <c r="F10" i="38"/>
  <c r="F12" i="38" s="1"/>
  <c r="F14" i="37"/>
  <c r="G8" i="28"/>
  <c r="G41" i="31"/>
  <c r="F27" i="37" l="1"/>
  <c r="F29" i="37" s="1"/>
  <c r="E14" i="1" s="1"/>
  <c r="F14" i="38"/>
  <c r="E15" i="1" s="1"/>
  <c r="F45" i="13" l="1"/>
  <c r="F109" i="13"/>
  <c r="F108" i="13"/>
  <c r="F101" i="13"/>
  <c r="F99" i="13"/>
  <c r="F98" i="13"/>
  <c r="F97" i="13"/>
  <c r="F96" i="13"/>
  <c r="F95" i="13"/>
  <c r="F92" i="13"/>
  <c r="F91" i="13"/>
  <c r="F88" i="13"/>
  <c r="F87" i="13"/>
  <c r="F86" i="13"/>
  <c r="F83" i="13"/>
  <c r="F82" i="13"/>
  <c r="F81" i="13"/>
  <c r="F78" i="13"/>
  <c r="F77" i="13"/>
  <c r="F76" i="13"/>
  <c r="F73" i="13"/>
  <c r="F72" i="13"/>
  <c r="F71" i="13"/>
  <c r="F70" i="13"/>
  <c r="F69" i="13"/>
  <c r="F65" i="13"/>
  <c r="F63" i="13"/>
  <c r="F62" i="13"/>
  <c r="F58" i="13"/>
  <c r="F55" i="13"/>
  <c r="F54" i="13"/>
  <c r="F53" i="13"/>
  <c r="F52" i="13"/>
  <c r="F51" i="13"/>
  <c r="F50" i="13"/>
  <c r="F49" i="13"/>
  <c r="F43" i="13"/>
  <c r="F41" i="13"/>
  <c r="F38" i="13"/>
  <c r="F36" i="13"/>
  <c r="F35" i="13"/>
  <c r="F34" i="13"/>
  <c r="F33" i="13"/>
  <c r="F30" i="13"/>
  <c r="F28" i="13"/>
  <c r="F27" i="13"/>
  <c r="F26" i="13"/>
  <c r="F25" i="13"/>
  <c r="F24" i="13"/>
  <c r="F23" i="13"/>
  <c r="F22" i="13"/>
  <c r="F21" i="13"/>
  <c r="F10" i="13"/>
  <c r="F11" i="36"/>
  <c r="F8" i="36"/>
  <c r="F5" i="36"/>
  <c r="G19" i="34"/>
  <c r="G15" i="34"/>
  <c r="G16" i="34"/>
  <c r="G14" i="34"/>
  <c r="G13" i="34"/>
  <c r="G12" i="34"/>
  <c r="G11" i="34"/>
  <c r="G10" i="34"/>
  <c r="G9" i="34"/>
  <c r="F29" i="35"/>
  <c r="F26" i="35"/>
  <c r="F23" i="35"/>
  <c r="F20" i="35"/>
  <c r="F17" i="35"/>
  <c r="F14" i="35"/>
  <c r="F11" i="35"/>
  <c r="F8" i="35"/>
  <c r="F5" i="35"/>
  <c r="G8" i="34"/>
  <c r="G7" i="33"/>
  <c r="G5" i="33"/>
  <c r="G22" i="30"/>
  <c r="G21" i="34" l="1"/>
  <c r="E28" i="1" s="1"/>
  <c r="F14" i="36"/>
  <c r="E32" i="1" s="1"/>
  <c r="G9" i="33"/>
  <c r="E25" i="1" s="1"/>
  <c r="F33" i="35"/>
  <c r="E31" i="1" s="1"/>
  <c r="F14" i="13"/>
  <c r="F117" i="13" s="1"/>
  <c r="F110" i="13"/>
  <c r="F119" i="13" s="1"/>
  <c r="F103" i="13"/>
  <c r="F118" i="13" s="1"/>
  <c r="G13" i="30"/>
  <c r="G17" i="31"/>
  <c r="G47" i="31"/>
  <c r="G19" i="31"/>
  <c r="G15" i="32"/>
  <c r="G13" i="32"/>
  <c r="G19" i="30"/>
  <c r="G16" i="30"/>
  <c r="E33" i="1" l="1"/>
  <c r="F120" i="13"/>
  <c r="E36" i="1" s="1"/>
  <c r="G49" i="29"/>
  <c r="G45" i="29"/>
  <c r="G41" i="29"/>
  <c r="G37" i="29"/>
  <c r="G33" i="29"/>
  <c r="G29" i="29"/>
  <c r="G25" i="29"/>
  <c r="G22" i="29"/>
  <c r="G18" i="29"/>
  <c r="G14" i="29"/>
  <c r="G13" i="31"/>
  <c r="E39" i="31"/>
  <c r="G39" i="31" s="1"/>
  <c r="G22" i="27"/>
  <c r="G12" i="32"/>
  <c r="G10" i="32"/>
  <c r="G49" i="31"/>
  <c r="E26" i="31"/>
  <c r="G26" i="31" s="1"/>
  <c r="G15" i="31"/>
  <c r="G11" i="31"/>
  <c r="G10" i="30"/>
  <c r="G10" i="29"/>
  <c r="G18" i="27"/>
  <c r="G24" i="27"/>
  <c r="G14" i="27"/>
  <c r="G12" i="27"/>
  <c r="G21" i="32" l="1"/>
  <c r="G23" i="32" s="1"/>
  <c r="E24" i="1" s="1"/>
  <c r="G62" i="28"/>
  <c r="G63" i="28" s="1"/>
  <c r="G24" i="30"/>
  <c r="G26" i="30" s="1"/>
  <c r="E22" i="1" s="1"/>
  <c r="G53" i="29"/>
  <c r="G55" i="29" s="1"/>
  <c r="E21" i="1" s="1"/>
  <c r="G26" i="27"/>
  <c r="G28" i="27" s="1"/>
  <c r="E20" i="1" s="1"/>
  <c r="E13" i="1" l="1"/>
  <c r="E17" i="1" s="1"/>
  <c r="G45" i="31"/>
  <c r="G51" i="31" s="1"/>
  <c r="G53" i="31" s="1"/>
  <c r="E23" i="1" s="1"/>
  <c r="E26" i="1" s="1"/>
  <c r="G43" i="31"/>
  <c r="E40" i="1" l="1"/>
  <c r="E42" i="1" l="1"/>
  <c r="E4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36" authorId="0" shapeId="0" xr:uid="{00000000-0006-0000-0300-000001000000}">
      <text>
        <r>
          <rPr>
            <b/>
            <sz val="9"/>
            <color indexed="8"/>
            <rFont val="Segoe UI"/>
            <family val="2"/>
            <charset val="238"/>
          </rPr>
          <t xml:space="preserve">Kopirnica:
</t>
        </r>
      </text>
    </comment>
  </commentList>
</comments>
</file>

<file path=xl/sharedStrings.xml><?xml version="1.0" encoding="utf-8"?>
<sst xmlns="http://schemas.openxmlformats.org/spreadsheetml/2006/main" count="818" uniqueCount="427">
  <si>
    <t>PROJEKTANTSKI POPIS DEL</t>
  </si>
  <si>
    <t>A</t>
  </si>
  <si>
    <t>GRADBENA DELA</t>
  </si>
  <si>
    <t>I.</t>
  </si>
  <si>
    <t>II.</t>
  </si>
  <si>
    <t>III.</t>
  </si>
  <si>
    <t>IV.</t>
  </si>
  <si>
    <t>B</t>
  </si>
  <si>
    <t>OBRTNIŠKA DELA</t>
  </si>
  <si>
    <t>Slikopleskarska dela</t>
  </si>
  <si>
    <t>VI.</t>
  </si>
  <si>
    <t>SKUPAJ VREDNOST DEL:</t>
  </si>
  <si>
    <t>KRAJ IN DATUM IZDELAVE</t>
  </si>
  <si>
    <t>ŠT. PROJEKTA</t>
  </si>
  <si>
    <t>SPLOŠNE OPOMBE :</t>
  </si>
  <si>
    <t>- Pri odvozu na pooblaščno deponijo zajeti vsa plačila potrebnih pristojbin.</t>
  </si>
  <si>
    <t>- Pri prenosu materialov je potrebno upoštevati ročne prenose po objektu.</t>
  </si>
  <si>
    <t>- V ceni naj bo vključena montaža gradbenih odrov in druga oprema potrebna za izvedbo</t>
  </si>
  <si>
    <t xml:space="preserve">upoštevati pomožna dela in prenose na objektu; </t>
  </si>
  <si>
    <t xml:space="preserve">- Ureditev gradbišča je predmet posebnega projekta - Varnostni načrt in ga izvajalec ponuja posebej in zajema vse, kar je potrebno za ustrezno organiziranost in varno delo na gradbišču z upoštevanjem varstva pri delu. </t>
  </si>
  <si>
    <t>- Dela in ukrepi po določilih veljavnih predpisov varstva pri delu.</t>
  </si>
  <si>
    <t>- Poleg opisa postavk in količin je sestavni del popisa tudi splošni opis v arhitekturi, ter kompletna projektna dokumentacija z vsemi detajli in shemami.</t>
  </si>
  <si>
    <t>- V ponudbeni ceni zajeti ves potreben material in delo vključno z vsemi transporti, pomožnimi deli in varovalnimi deli, ki so potrebna za izvedbo del po posamezni postavki.</t>
  </si>
  <si>
    <t>- V ponudbenih cenah zajeti tudi strošek zaščite izvedenih del med posameznimi fazami del (hidroizolacija, estrihi, polaganje keramike, ipd).</t>
  </si>
  <si>
    <t>- Vgrajeni material mora ustrezati veljavnim normativom in standardom, ter ustrezati predpisani kvaliteti določeni s projektom, kar se dokaže z izvidi in atesti in morajo biti vkalkulirani v cenah na enoto.</t>
  </si>
  <si>
    <t>- Pred začetkom izvajanja pogodbenih del mora izvajalec predložiti tehnološki elaborat s tehnologijo gradnje, katerega morata potrditi statik in investitor.</t>
  </si>
  <si>
    <t>- Med delom in po končanih delih je potrebno prostore očistiti, kompletno z odvozom odpadnega materiala na stalno deponijo.</t>
  </si>
  <si>
    <t>- Postavitev, premeščanje in odstranitev delavnih odrov višine do 2,0 m upoštevati v cenah za enoto posamezne postavke.</t>
  </si>
  <si>
    <t>- Prehodi med vrstami materiala morajo biti ostri in pod pravim kotom, razen če ni s projektom določeno drugače.</t>
  </si>
  <si>
    <t>- Preboji – vrtanje, izrezovanje v stene in plošče za potrebe instalacij niso zajete v tem popisu, temveč v popisih instalacij.</t>
  </si>
  <si>
    <t>- Začasna deponija izkopanega materiala mora biti zagotovljena na samem gradbišču.</t>
  </si>
  <si>
    <t>- Izvajalec lahko s ponudbo predvidi tudi lastno izvedbo, ki pa jo mora potrditi odgovorni projektant.</t>
  </si>
  <si>
    <t>- V kolikor v projektni dokumentaciji ni detajla, lahko predlog detajla izdela ponudnik - izvajalec in ga predložiti odgovornemu projektantu v potrditev.</t>
  </si>
  <si>
    <t>- V kolikor v poziciji ni navedeno drugače, veljajo kot kriteriji enakovrednosti tehnične specifikacije za posamezne elemente ali pa sistem, ki je opisan - navedeni v tehničnih podlogah proizvajalca, katerega sistem je naveden kot primer načina izvedbe in doseganje kvalitete.</t>
  </si>
  <si>
    <t>- Prekinitve del, ki so potrebna za druga vezana dela, vkalkulirati v ceno za enoto mere.</t>
  </si>
  <si>
    <t>- Pred pričetkom del je izvajalec dolžan preveriti vse količine in dejanske mere na objektu. Z izvajalcem gradbenih del se je potrebno pravočasno dogovoriti in uskladiti vgradnjo raznih podlog, ki služijo za kasnejšo montažo elementov.</t>
  </si>
  <si>
    <t>- Vse zaključne materiale mora barvno potrditi odgovorni projektant.</t>
  </si>
  <si>
    <t>- Embalažo in ostanke materiala je vsak izvajalec dolžan odstraniti iz gradbišča, za eventuelno začasno deponijo se dogovori z naročnikom.</t>
  </si>
  <si>
    <t>- Med samo gradnjo se je potrebno prilagoditi dejanskemu stanju na terenu in spremembe uskladiti z projektantom ter investitorjem.</t>
  </si>
  <si>
    <t>- Na opleskanih površinah se ne smejo poznati sledovi od slikopleskarskega orodja, barvni ton mora biti enoten - enakomeren.</t>
  </si>
  <si>
    <t>- Stikovanje med posameznimi ploščami sten, stropov in montažnih sten, mora biti ravno in gladko.</t>
  </si>
  <si>
    <t>št.</t>
  </si>
  <si>
    <t>opis</t>
  </si>
  <si>
    <t>enota</t>
  </si>
  <si>
    <t>količina</t>
  </si>
  <si>
    <t xml:space="preserve">    €/enota</t>
  </si>
  <si>
    <t>skupaj</t>
  </si>
  <si>
    <t>1.</t>
  </si>
  <si>
    <t>kpl</t>
  </si>
  <si>
    <t>2.</t>
  </si>
  <si>
    <t>3.</t>
  </si>
  <si>
    <t>m1</t>
  </si>
  <si>
    <t>4.</t>
  </si>
  <si>
    <t>5.</t>
  </si>
  <si>
    <t>m2</t>
  </si>
  <si>
    <t>6.</t>
  </si>
  <si>
    <t>7.</t>
  </si>
  <si>
    <t>m3</t>
  </si>
  <si>
    <t>8.</t>
  </si>
  <si>
    <t>kos</t>
  </si>
  <si>
    <t>9.</t>
  </si>
  <si>
    <t>10.</t>
  </si>
  <si>
    <t>11.</t>
  </si>
  <si>
    <t>12.</t>
  </si>
  <si>
    <t>13.</t>
  </si>
  <si>
    <t xml:space="preserve">OPOMBE :                                          </t>
  </si>
  <si>
    <t>kg</t>
  </si>
  <si>
    <t>V.</t>
  </si>
  <si>
    <t xml:space="preserve">OBRTNIŠKA  DELA </t>
  </si>
  <si>
    <t xml:space="preserve">I. KLJUČAVNIČARSKA DELA  </t>
  </si>
  <si>
    <t xml:space="preserve">Izdelava elementov po detajlu projektanta in po delavniških načrtih izvajalca; upoštevati pritrdilni in pomožni material. Pred izdelavo  izdelati delavniške risbe, ki jih potrdi projektant in investitor. </t>
  </si>
  <si>
    <t>a)</t>
  </si>
  <si>
    <t>b)</t>
  </si>
  <si>
    <t>~</t>
  </si>
  <si>
    <t>Keramičarska dela :</t>
  </si>
  <si>
    <t>Prostore v katerih se izvaja delo vidno označiti, da ne pride do poškodb finalnega tlaka. (površinska obdelava)</t>
  </si>
  <si>
    <t>Prehodi med vrstami materiala morajo biti ostri in pod pravim kotom, razen če ni s projektom določeno drugače.</t>
  </si>
  <si>
    <t>OPOMBE:</t>
  </si>
  <si>
    <t>Razno</t>
  </si>
  <si>
    <t>c)</t>
  </si>
  <si>
    <t>d)</t>
  </si>
  <si>
    <t xml:space="preserve"> Pri odvozu na pooblaščeno deponijo zajeti vsa plačila potrebnih pristojbin.</t>
  </si>
  <si>
    <t xml:space="preserve"> Pri prenosu materialov je potrebno upoštevati ročne prenose po objektu.</t>
  </si>
  <si>
    <t>V ceni naj bo vključena montaža gradbenih odrov in druga oprema potrebna za izvedbo</t>
  </si>
  <si>
    <t xml:space="preserve">Upoštevati pomožna dela in prenose na objektu; </t>
  </si>
  <si>
    <t xml:space="preserve">Ureditev gradbišča je predmet posebnega projekta - Varnostni načrt in ga izvajalec ponuja posebej in zajema vse, kar je potrebno za ustrezno organiziranost in varno delo na gradbišču z upoštevanjem varstva pri delu. </t>
  </si>
  <si>
    <t>Dela in ukrepi po določilih veljavnih predpisov varstva pri delu.</t>
  </si>
  <si>
    <t>v ponudbeni ceni zajeti ves potreben material in delo vključno z vsemi transporti, pomožnimi deli in varovalnimi deli, ki so potrebna za izvedbo del po posamezni postavki.</t>
  </si>
  <si>
    <t xml:space="preserve"> V ponudbenih cenah zajeti tudi strošek zaščite izvedenih del med posameznimi fazami del (hidroizolacija, estrihi, polaganje keramike, ipd).</t>
  </si>
  <si>
    <t>Vgrajeni material mora ustrezati veljavnim normativom in standardom, ter ustrezati predpisani kvaliteti določeni s projektom, kar se dokaže z izvidi in atesti in morajo biti vkalkulirani v cenah na enoto.</t>
  </si>
  <si>
    <t>Pred začetkom izvajanja pogodbenih del mora izvajalec predložiti tehnološki elaborat s tehnologijo gradnje, katerega morata potrditi statik in investitor.</t>
  </si>
  <si>
    <t>Med delom in po končanih delih je potrebno prostore očistiti, kompletno z odvozom odpadnega materiala na stalno deponijo.</t>
  </si>
  <si>
    <t xml:space="preserve"> Postavitev, premeščanje in odstranitev delavnih odrov višine do 2,0 m upoštevati v cenah za enoto posamezne postavke.</t>
  </si>
  <si>
    <t>Preboji – vrtanje, izrezovanje v stene in plošče za potrebe instalacij niso zajete v tem popisu, temveč v popisih instalacij.</t>
  </si>
  <si>
    <t>Začasna deponija izkopanega materiala mora biti zagotovljena na samem gradbišču.</t>
  </si>
  <si>
    <t>Izvajalec lahko s ponudbo predvidi tudi lastno izvedbo, ki pa jo mora potrditi odgovorni projektant.</t>
  </si>
  <si>
    <t>V kolikor v projektni dokumentaciji ni detajla, lahko predlog detajla izdela ponudnik - izvajalec in ga predložiti odgovornemu projektantu v potrditev.</t>
  </si>
  <si>
    <t xml:space="preserve"> V kolikor v poziciji ni navedeno drugače, veljajo kot kriteriji enakovrednosti tehnične specifikacije za posamezne elemente ali pa sistem, ki je opisan - navedeni v tehničnih podlogah proizvajalca, katerega sistem je naveden kot primer načina izvedbe in doseganje kvalitete.</t>
  </si>
  <si>
    <t>Prekinitve del, ki so potrebna za druga vezana dela, vkalkulirati v ceno za enoto mere.</t>
  </si>
  <si>
    <t>Pred pričetkom del je izvajalec dolžan preveriti vse količine in dejanske mere na objektu. Z izvajalcem gradbenih del se je potrebno pravočasno dogovoriti in uskladiti vgradnjo raznih podlog, ki služijo za kasnejšo montažo elementov.</t>
  </si>
  <si>
    <t>Vse zaključne materiale mora barvno potrditi odgovorni projektant.</t>
  </si>
  <si>
    <t>Embalažo in ostanke materiala je vsak izvajalec dolžan odstraniti iz gradbišča, za eventuelno začasno deponijo se dogovori z naročnikom.</t>
  </si>
  <si>
    <t xml:space="preserve"> Med samo gradnjo se je potrebno prilagoditi dejanskemu stanju na terenu in spremembe uskladiti z projektantom ter investitorjem.</t>
  </si>
  <si>
    <t>Na opleskanih površinah se ne smejo poznati sledovi od slikopleskarskega orodja, barvni ton mora biti enoten - enakomeren.</t>
  </si>
  <si>
    <t>Stikovanje med posameznimi ploščami sten, stropov in montažnih sten, mora biti ravno in gladko.</t>
  </si>
  <si>
    <t xml:space="preserve"> V kolikor v projektni dokumentaciji ni detajla, lahko predlog detajla izdela ponudnik - izvajalec in ga predložiti odgovornemu projektantu v potrditev.</t>
  </si>
  <si>
    <t>Kovinski izdelki antikorozijsko zaščiteni, finalno prašno barvani ali vroče cinkani.</t>
  </si>
  <si>
    <t>Upoštevati pripravo površine - peskanje do Sa 2,5 po SIST 05 59 00.</t>
  </si>
  <si>
    <t>V ceni morajo biti upoštevani vsi materiali, vse delo, transporti, dvigi, spusti, delovni oder in vsi spoji ter zaključki;</t>
  </si>
  <si>
    <t xml:space="preserve"> Na opleskanih površinah se ne smejo poznati sledovi od slikopleskarskega orodja, barvni ton mora biti enoten – enakomeren.</t>
  </si>
  <si>
    <t xml:space="preserve">V primeru, da je pri materialih/proizvodih naveden proizvajalec ali »tip«, se šteje, da gre za navedbo »kot na primer«, kar pomeni, da lahko ponudnik ponudi druge enakovredne ali boljše materiale/recepture/proizvode, tako po kvaliteti (za celo življenjsko dobo)kot po funkcionalnosti, ki pa jih mora ponudnik izrecno navesti v Predračunu (samo v papirnati obliki v prilogi), v kolikor tega ne stori, se šteje, da je ponudil referenčno navedeni proizvod, če pa tega ni, ima naročnik pravico izbrati svojega v srednjem cenovnem in kvalitetnem razredu. V kolikor ponudnik ponudi drug proizvod, mora ponudbi priložiti prikaz vseh karakteristik novo predvidenega in osnovnega elementa, ki morajo dokazovati zahtevo po enakovrednosti. Naročnik lahko tak predlog zavrne brez obrazložitve. </t>
  </si>
  <si>
    <t>Dobava potrebnih materialov in izdelava  predelne stene, deb. 12,5  cm,  kot. npr tipa KNAUF W 112 ali enakovredno, v sestavi:</t>
  </si>
  <si>
    <t>Skupaj:</t>
  </si>
  <si>
    <t>e)</t>
  </si>
  <si>
    <t>f)</t>
  </si>
  <si>
    <t>g)</t>
  </si>
  <si>
    <t>SKUPNA REKAPITULACIJA</t>
  </si>
  <si>
    <t>B.</t>
  </si>
  <si>
    <t>A.</t>
  </si>
  <si>
    <t xml:space="preserve">Rušenje in odstranitev obstoječih notranjih lesenih vrat,  prenos na gradbiščno deponijo, nakladanje  na prevozno sredstvo in odvoz na stalno deponijo vključno z vsemi stroški deponiranja; </t>
  </si>
  <si>
    <t xml:space="preserve">Rušenje in odstranitev obstoječe stenske keramike  , prenos na gradbiščno deponijo, nakladanje  na prevozno sredstvo in odvoz na stalno deponijo vključno z vsemi stroški deponiranja; </t>
  </si>
  <si>
    <t xml:space="preserve">Rušenje in odstranitev obstoječe talne keramike  , prenos na gradbiščno deponijo, nakladanje  na prevozno sredstvo in odvoz na stalno deponijo vključno z vsemi stroški deponiranja; </t>
  </si>
  <si>
    <t>Dobava in vgrajevanje vrat:</t>
  </si>
  <si>
    <t>( 1xD)</t>
  </si>
  <si>
    <t>Kosov 1</t>
  </si>
  <si>
    <t>Kosov 2</t>
  </si>
  <si>
    <t>i)</t>
  </si>
  <si>
    <t>j)</t>
  </si>
  <si>
    <t>k)</t>
  </si>
  <si>
    <t>l)</t>
  </si>
  <si>
    <t xml:space="preserve">Dnevno čiščenje </t>
  </si>
  <si>
    <t>Končno čiščenje objekta</t>
  </si>
  <si>
    <t>Izdelava delavniških načrtov  vseh elementov po projektu, ;</t>
  </si>
  <si>
    <t xml:space="preserve">Brušenje obstoječih betonskih tlakov, odpraševanje in lokalne sanacije, v kompletu z vsemi materiali in pomožnimi deli; </t>
  </si>
  <si>
    <t xml:space="preserve">Dobava in montaža smradotesnega pokrova kanalizacijskega jaška, pokrov z betonom.  Svetla mera pokrova je 60/60 cm.  Pokrov je pripravljen za finalni tlak, keramika, z armaturno mrežo za beton,  ( nosilnost pokrova je 500 kg ) . Pokrov ima dva inserta za dvig s ključem in odstranitev. Okvir 50/100 mm in pokrov sta poravnana z finalnim tlakom. Okvir ima žleb za tekočino, ki preprečuje prehod smradu. Okvir se vradi v svež beton - ima sidra. Pokrov v celoti izdelan iz INOX AISI 304. Zvari mehansko obdelani in pasivirani, izdelek finalno lužen.  </t>
  </si>
  <si>
    <t xml:space="preserve">prostor 3 - KRUH, PRIPRAVA MALIC </t>
  </si>
  <si>
    <t xml:space="preserve">prostor 6 - POMIVANJE </t>
  </si>
  <si>
    <t xml:space="preserve">prostor 8 - MESO </t>
  </si>
  <si>
    <t>prostor 11- VOZIČKI</t>
  </si>
  <si>
    <t xml:space="preserve">prostor 16 - PRALNICA </t>
  </si>
  <si>
    <t xml:space="preserve">prostor 12 - TEHNICA </t>
  </si>
  <si>
    <t xml:space="preserve">prostor 17 - GRADEROBA </t>
  </si>
  <si>
    <t xml:space="preserve">Dobava in montaža INOX talnega sifona z rešetko,   dim. 25 x 25 cm. V celoti  izdelano iz INOX AISI 304. Zvari mehansko obdelani in pasivirani, izdelek finalno lužen.   </t>
  </si>
  <si>
    <t xml:space="preserve">prostor 17 - GARDEROBA </t>
  </si>
  <si>
    <t>KUHINJA</t>
  </si>
  <si>
    <t>prostor 10 - JEDILNICA OSEBJE  + RAZDELJEVANJE</t>
  </si>
  <si>
    <t xml:space="preserve">Brušenje obstoječih betonskih sten, odpraševanje in lokalne sanacije, v kompletu z vsemi materiali in pomožnimi deli; </t>
  </si>
  <si>
    <t xml:space="preserve"> "V1" dim. 91 x 195 cm</t>
  </si>
  <si>
    <t xml:space="preserve"> "V2" dim. 117 x 292 cm</t>
  </si>
  <si>
    <t xml:space="preserve"> "V3" dim. 91 x 195 cm</t>
  </si>
  <si>
    <t xml:space="preserve"> "V4" dim. 100 x 230 cm</t>
  </si>
  <si>
    <t xml:space="preserve"> "V5" dim. 97  x 197 cm</t>
  </si>
  <si>
    <t xml:space="preserve"> "V6" dim. 81  x 197 cm</t>
  </si>
  <si>
    <t xml:space="preserve"> "V7" dim. 91  x 195 cm</t>
  </si>
  <si>
    <t xml:space="preserve"> "V8" dim. 97  x 195 cm</t>
  </si>
  <si>
    <t xml:space="preserve"> "V10" dim. 81  x 291 cm</t>
  </si>
  <si>
    <t xml:space="preserve"> "V11" dim. 96  x 286 cm</t>
  </si>
  <si>
    <t xml:space="preserve"> "V12" dim. 78  x 199 cm</t>
  </si>
  <si>
    <t xml:space="preserve">Dobava in montaža smradotesnega pokrova kanalizacijskega jaška, pokrov z betonom.  Svetla mera pokrova je 75/75 cm.  Pokrov je pripravljen za finalni tlak, keramika, z armaturno mrežo za beton,  ( nosilnost pokrova je 500 kg ) . Pokrov ima dva inserta za dvig s ključem in odstranitev. Okvir 50/100 mm in pokrov sta poravnana z finalnim tlakom. Okvir ima žleb za tekočino, ki preprečuje prehod smradu. Okvir se vradi v svež beton - ima sidra. Pokrov v celoti izdelan iz INOX AISI 304. Zvari mehansko obdelani in pasivirani, izdelek finalno lužen.  </t>
  </si>
  <si>
    <t xml:space="preserve">Rušenje in odstranitev obstoječe lesene zapore nad vrati v sanitarije dim. 230 x 80 cm,   prenos na gradbiščno deponijo, nakladanje  na prevozno sredstvo in odvoz na stalno deponijo vključno z vsemi stroški deponiranja; </t>
  </si>
  <si>
    <t xml:space="preserve">Rušenje in odtranitev obstoječega smradotesnega pokrova kanalizacijkega jaška  skupaj z okvirjem, dim. 60/60 cm,  nakladanjem na prevozno sredstvo  in odvoz na stalno deponijo vključno z vsemi stroški deponiranja; </t>
  </si>
  <si>
    <t xml:space="preserve">Rušenje in odtranitev obstoječega smradotesnega pokrova kanalizacijkega jaška  skupaj z okvirjem, dim. 75/75 cm,  nakladanjem na prevozno sredstvo  in odvoz na stalno deponijo vključno z vsemi stroški deponiranja; </t>
  </si>
  <si>
    <t xml:space="preserve">Rušenje in odtranitev obstoječih LTŽ talnih sifonov, dim. 25/25 cm,  nakladanjem na prevozno sredstvo  in odvoz na stalno deponijo vključno z vsemi stroški deponiranja; </t>
  </si>
  <si>
    <t xml:space="preserve">Izdelava protiprašnih zaščite PVC folija + lesena konstrukcija v kompletu z dobavo potrebnih materialov in demontažo po dokončanju del . </t>
  </si>
  <si>
    <t>Nepredvidena dela - obračun po dejansko opravljenih količinah dela na osnovi podpisane gradbene knjige in gradbenega dnevnika - ocena 10 % od vrednosti predvidenih del;</t>
  </si>
  <si>
    <t>( 1xL)</t>
  </si>
  <si>
    <t>( 1xL, 1xD)</t>
  </si>
  <si>
    <t>Nepredvidena dela - obračun po dejansko opravljenih količinah dela na osnovi podpisane gradbene knjige in gradbenega dnevnika - ocena 5 % od vrednosti predvidenih del;</t>
  </si>
  <si>
    <t xml:space="preserve">SKUPAJ – B.II. Stavbno pohištvo: </t>
  </si>
  <si>
    <t>Dobava potrebnih materialov in izdelava  stenske obloge , v sestavi:</t>
  </si>
  <si>
    <t xml:space="preserve">enojna tipska kovinska podkonstrukcija iz pocinkanih profilov in dvostranske dvoslojne obloge iz mavčno-kartonskih plošč deb. 12,5 mm; zapora odprtine nad vrati v gaederobi, polnilo stene je mineralna volna deb. 5 cm, stiki bandažirani v kvaliteti K2; </t>
  </si>
  <si>
    <t>Dobava potrebnih materialov in izdelava  stenske obloge instalacijskih cevi  , v sestavi:</t>
  </si>
  <si>
    <t xml:space="preserve">enojna tipska kovinska podkonstrukcija iz pocinkanih profilov in enostranske dvoslojne obloge iz  mavčno-kartonskih plošč deb. 12,5 mm; višina podkonstrukcije in obloge   do 1,50 m1, polnilo stene je mineralna volna deb. 5 cm, stiki so bandažirani v kvaliteti K2; obloga zidu do poševnine v jedilnici osebja; </t>
  </si>
  <si>
    <t>Barvanje novih mavčno kartonskih sten z notranjo zidno belo barvo kot npr. Jupol Classic v dveh nanosih (brez prosojnosti podlage), vključno s preddeli, materiali in prenosi .</t>
  </si>
  <si>
    <t>Kitanje novih mavčno kartonskih sten   z disperzijsko izravnalno maso kot npr. (JUBOLIN Classic),  dvakratni nanos z  vmesnim in končnim brušenjem, vključno s preddeli, materiali in prenosi .</t>
  </si>
  <si>
    <t xml:space="preserve">Kitanje obstoječih sten   z disperzijsko izravnalno maso kot npr. (JUBOLIN Classic),  dvakratni nanos z  vmesnim in končnim brušenjem, vključno s preddeli, materiali in prenosi - nad nivojem nove keramične obloge sten in nad nivojem nove  niskostenske obrobe. </t>
  </si>
  <si>
    <t>Barvanje obstoječih sten z notranjo zidno belo barvo kot npr. Jupol Classic v dveh nanosih (brez prosojnosti podlage), vključno s preddeli, materiali in prenosi .</t>
  </si>
  <si>
    <t>II. STAVBNO POHIŠTVO</t>
  </si>
  <si>
    <t xml:space="preserve">III. MONTAŽNE STENE </t>
  </si>
  <si>
    <t xml:space="preserve">Dobava in polaganje traka kot npr. KEMABAND, ali enakovredno,  na stiku talne in stenske hidroizolacije,  v kompletu z vsemi materiali in pomožnimi deli; </t>
  </si>
  <si>
    <t>Dobava in montaža poliranih INOX talnih zaokrožnic med obstoječo talno keramiko in novo stensko keramiko, v kompletu z kitanjem z trajno elastično maso, vsemi pomožnimi deli in materiali;</t>
  </si>
  <si>
    <t>Dobava in montaža poliranih INOX talnih zaokrožnic med novo talno keramiko in novo stensko keramiko, v kompletu z kitanjem z trajno elastično maso, vsemi pomožnimi deli in materiali;</t>
  </si>
  <si>
    <t>Dobava in montaža talnega  ločitvenega INOX profila;</t>
  </si>
  <si>
    <t xml:space="preserve">Izdelava horizontalne hidroizolacije na obstoječo betonsko podlago  z 2K elastično vodotesno maso kot npr. KEMA hidrostop elastic, ali enakovredno,  v dveh slojih d=2mm, z vmesno PVC armirno mrežico, v kompletu z vsemi materiali in pomožnimi deli; </t>
  </si>
  <si>
    <t xml:space="preserve">Izdelava vertikalne  hidroizolacije na obstoječo stene z 2K elastično vodotesno maso kot npr. KEMA hidrostop elastic, ali enakovredno,  2 x premaz, v kompletu z vsemi materiali in pomožnimi deli; </t>
  </si>
  <si>
    <t>Dobava in polaganje stenske keramike z lepilom kot npr. KEMA Kemabond Flex 131; keramika kot npr. RAGNO LUX dim. 20 x 20 cm -  bela; v vogalih in robovih  upoštevati dobavo in montažo INOX poliranih profilov, stiki 2mm, stičenje z vodonevpojno fugirno maso. Višina oblaganja  sten - 2,20 m1.</t>
  </si>
  <si>
    <t xml:space="preserve">Dobava in polaganje horizontalne keramike na vrhu sten in okenske police,  z lepilom kot npr. KEMA Kemabond Flex 131; keramika kot npr. RAGNO LUX dim. 20 x 20 cm - bela,  horizontalno polaganje; na robovih upoštevati dobavo in montažo INOX vogalnikov, stiki 2mm, stičenje z vodonevpojno fugirno maso . </t>
  </si>
  <si>
    <t xml:space="preserve">Dobava in polaganje talne keramike s predhodno izdelavo izravnave tlaka z lepilom kot npr. KEMA Kemabond Flex 131;  keramika kot npr. RAGNO CENERE razreda R 10B, dim. 20 x 20 cm - siva ,  stičenje  z vodonevpojno fugirno maso. </t>
  </si>
  <si>
    <t xml:space="preserve">Dobava in polaganje nizkostenske obrobe viš. 10 cm,  z lepilom kot npr. KEMA Kemabond Flex 131; keramika kot npr. RAGNO cenere - siva, stičenje z vodonevpojno fugirno maso . </t>
  </si>
  <si>
    <t xml:space="preserve">Rušenje in odtranitev obstoječega talnega sifona pri tuš kadi, dim. 15/15 cm,  nakladanjem na prevozno sredstvo  in odvoz na stalno deponijo vključno z vsemi stroški deponiranja; </t>
  </si>
  <si>
    <t>Dobava potrebnih materialov in izdelava  predelne stene, deb. 200 mm,   tipa KNAUF W 116 ali enakovredno, v sestavi:</t>
  </si>
  <si>
    <t xml:space="preserve">dvojna  tipska kovinska podkonstrukcija iz pocinkanih profilov in dvostranske dvoslojne obloge iz mavčno-kartonskih plošč deb. 12,5 mm; polnilo stene je mineralna volna deb. 5 cm - 2 x, stiki bandažirani v kvaliteti K2, zapora odprtine v AB steni deb. 20 cm, nad delilnim pultom; </t>
  </si>
  <si>
    <t>OBJEKT: DELNA PRENOVA OBSTOJEČE KUHINJE.</t>
  </si>
  <si>
    <t xml:space="preserve">PRIPRAVLJALNA IN RUŠITVENA DELA </t>
  </si>
  <si>
    <t xml:space="preserve">SKUPAJ – I. Pripravljalna in rušitvena dela: </t>
  </si>
  <si>
    <t xml:space="preserve">KLJUČAVNIČARSKA DELA </t>
  </si>
  <si>
    <t xml:space="preserve">STAVBNO POHIŠTVO </t>
  </si>
  <si>
    <t>MONTAŽNE STENE</t>
  </si>
  <si>
    <t xml:space="preserve">KERAMIČARSKA DELA </t>
  </si>
  <si>
    <t xml:space="preserve">SLIKOPLESKARSKA DELA </t>
  </si>
  <si>
    <t>RAZNO</t>
  </si>
  <si>
    <t>Skupaj A:</t>
  </si>
  <si>
    <t>Skupaj B:</t>
  </si>
  <si>
    <t>Davek 22  %</t>
  </si>
  <si>
    <r>
      <t>OPOMBA:</t>
    </r>
    <r>
      <rPr>
        <sz val="10"/>
        <rFont val="Consolas"/>
        <family val="3"/>
        <charset val="1"/>
      </rPr>
      <t xml:space="preserve"> </t>
    </r>
  </si>
  <si>
    <t>35/2022</t>
  </si>
  <si>
    <t>INVESTITOR: OSNOVNA ŠOLA BRŠLJIN, Kočevarjeva ulica 40, 8000 NOVO MESTO.</t>
  </si>
  <si>
    <t>Dobava potrebnih materialov in izdelava  stenske obloge šir. 1,5m1 v predelu naknadnih vertikalnih odtokov v kuhinji, v sestavi:</t>
  </si>
  <si>
    <t xml:space="preserve">enojna tipska kovinska podkonstrukcija iz pocinkanih profilov in enostranske dvoslojne obloge iz  mavčno-kartonskih plošč deb. 12,5 mm; , stiki so bandažirani v kvaliteti K2; obloga PVC kanalizacijskih cevi v  kuhinji; </t>
  </si>
  <si>
    <t xml:space="preserve">enojna tipska kovinska podkonstrukcija iz pocinkanih profilov in enostranske dvoslojne obloge iz  mavčno-kartonskih plošč deb. 12,5 mm; , stiki so bandažirani v kvaliteti K2; obloga PVC kanalizacijskih cevi v jedilnici osebja ; </t>
  </si>
  <si>
    <t xml:space="preserve">Izdelava, dobava in montaža  nosilne konstrukcije - preklada pri povečani odprtini v prostoru 10 - RAZDELJEVANJE. Material kvalitete S 355 JR.   Konstrukcija varjena, sestavni elementi se med seboj vijačijo.  Antikorozijska zaščita: konstrukcije znotraj fasadnega ovoja stavbe korozijska klima C3 – notranje  konstrukcije, trajnost H ( več kot 15 let  ) v sestavi: peskanje do Sa 21/2,  vroče cinkanje. Konstrukcija izdelana po delavniških načrtih izvajalca, upoštevati pritrdilni in pomožni materiali, v kompletu z podlivanjem med jeklenim profilom in AB steno , v deb. 20   mm, širine 20 cm in dolžine 1,60 m1, z cementno nabrekajočo zalivno maso kot npr. Sika Grout 334,  z potrebnim opaženjem stranskih površin ležišč. </t>
  </si>
  <si>
    <t>VODOVOD IN KANALIZACIJA</t>
  </si>
  <si>
    <t>Inštalacija za umivalnik: podometno pocinkano držalo, 2x kotni prehodni kos DN 15, 2x plastični zaporni čep za tlačni preizkus, vključno izdelava stenskega odtoka DN 50 s PE zapornim čepom, vključno umivalnik 55x44 cm, bele barve, enoročna umivalniška armatura Unitas za montažo na umivalnik,, vključno gibljive cevI in 2x kotni zaporni ventil</t>
  </si>
  <si>
    <t>Umivalnik 55x44 cm, bele barve, enoročna umivalniška armatura Unitas za montažo na umivalnik, vključno gibljive cevI in 2x kotni zaporni ventil</t>
  </si>
  <si>
    <t>WC školjka bele barve za montažo na tla, vključno nadometni splakovalnik, priklop vode DN 15 na kotliček, pripadajoči pokrov WC školjke</t>
  </si>
  <si>
    <t>Tuš kad bele barve 80x80 cm, enoročna stenska  armatura Unitas z ročko in gibljivo cevjo in 2x kotni zaporni ventil</t>
  </si>
  <si>
    <t>Unipipe cev za vodovod z vsemi fazonskimi elementi in spojnim materialom izolirana z Armstrong AC 9 mm, vključno pritrdilni material</t>
  </si>
  <si>
    <t>16x2,0</t>
  </si>
  <si>
    <t>m</t>
  </si>
  <si>
    <t>Dobava in vgradnja PP 3-slojnih odtočnih cevi skupaj z gumi tesnili, vsemi fazonskimi elementi, pritrdilnim in obešalnim materialom, fazon=1 m cevi</t>
  </si>
  <si>
    <t>DN 50</t>
  </si>
  <si>
    <t>Tlačni preizkus  vodovoda</t>
  </si>
  <si>
    <t>Dezinfekcija vodovoda in poročilo pooblaščene inštitucije</t>
  </si>
  <si>
    <t>Tesnostni preizkus kanalizacije</t>
  </si>
  <si>
    <t>D.2</t>
  </si>
  <si>
    <t>Praznenje in polnjenje sistema;</t>
  </si>
  <si>
    <t xml:space="preserve">Tesnostni preizkus instalacije centralnega ogrevanja; </t>
  </si>
  <si>
    <t xml:space="preserve">INSTALACIJA CENTRALNEGA OGREVANJA </t>
  </si>
  <si>
    <t>C.</t>
  </si>
  <si>
    <t xml:space="preserve">OPREMA </t>
  </si>
  <si>
    <t>Demontaža obstoječe kuhinjske in pohištvene opreme, odklop električnih priključkov, vodovodne instalacije, odtokov,...,  prenos v začasno skladišče na objektu po dogovoru z naročnikom z potrebno zaščito, ter po zaključku obnovitvenih del  prenos na prvotno mesto in ponovna montaža, v kompletu z vsemi pomožnimi deli in materiali;</t>
  </si>
  <si>
    <t>PROSTOR 3: kruh, priprava malic</t>
  </si>
  <si>
    <t>PROSTOR 6: pomivanje</t>
  </si>
  <si>
    <t>PROSTOR 8: meso</t>
  </si>
  <si>
    <t>PROSTOR 10: razdeljevanje, jedilnica osebja</t>
  </si>
  <si>
    <t>PROSTOR 11: vozički</t>
  </si>
  <si>
    <t>PROSTOR 12: tehnica</t>
  </si>
  <si>
    <t>PROSTOR 17: garderoba</t>
  </si>
  <si>
    <t xml:space="preserve">PROSTOR 13: shramba </t>
  </si>
  <si>
    <t>Demontaža obstoječe kuhinjske in pohištvene opreme, odklop električnih priključkov, vodovodne instalacije, odtokov,...,  prenos na sredino prostora po dogovoru z naročnikom z potrebno zaščito, ter po zaključku obnovitvenih del  prenos na prvotno mesto in ponovna montaža, v kompletu z vsemi pomožnimi deli in materiali;</t>
  </si>
  <si>
    <t>OPREMA</t>
  </si>
  <si>
    <t>D.</t>
  </si>
  <si>
    <t>STROJNE INSTALACIJE</t>
  </si>
  <si>
    <t>CENTRALNO OGREVANJE</t>
  </si>
  <si>
    <t>Skupaj D:</t>
  </si>
  <si>
    <t xml:space="preserve">Demontaža obstoječih radiatorjev, transport v začasno skladišče na objektu in ponovna montaža po zaključku keramičarskih del, obračun po kos radiatorja, upoštevati tudi čiščenje radiatorjev: </t>
  </si>
  <si>
    <t>Št.</t>
  </si>
  <si>
    <t>Opis opreme, materiala in del</t>
  </si>
  <si>
    <t>EM</t>
  </si>
  <si>
    <t>Kol.</t>
  </si>
  <si>
    <t>Enot. cena</t>
  </si>
  <si>
    <t xml:space="preserve">SKUPNA CENA </t>
  </si>
  <si>
    <t>EUR</t>
  </si>
  <si>
    <t>ELEKTROENERGETSKI DEL</t>
  </si>
  <si>
    <t>(dobava in montaža)</t>
  </si>
  <si>
    <t>STIKALNI BLOKI</t>
  </si>
  <si>
    <t>1.1.</t>
  </si>
  <si>
    <t>Vzpostavitev brez napetostnega stanja</t>
  </si>
  <si>
    <t>SKUPAJ</t>
  </si>
  <si>
    <t>POLOŽITVENI MATERIAL (dobava in montaža)</t>
  </si>
  <si>
    <t>2.1.</t>
  </si>
  <si>
    <t>Stikala</t>
  </si>
  <si>
    <t xml:space="preserve"> - stikalo navadno podometno</t>
  </si>
  <si>
    <t xml:space="preserve"> - stikalo izmenično  podometno</t>
  </si>
  <si>
    <t xml:space="preserve"> - stikalo križno podometno</t>
  </si>
  <si>
    <t xml:space="preserve"> - stikalo serijsko podometno</t>
  </si>
  <si>
    <t xml:space="preserve"> - stikalo klecno podometno 16A</t>
  </si>
  <si>
    <t xml:space="preserve"> - stikalo navadno nadometno, vgrajeno polvgreznjeno</t>
  </si>
  <si>
    <t xml:space="preserve"> - stikalo izmenično  nadometno, vgrajeno polvgreznjeno</t>
  </si>
  <si>
    <t xml:space="preserve"> - stikalo serijsko podometno, vgrajeno polvgreznjeno</t>
  </si>
  <si>
    <t xml:space="preserve"> - demontaža in ponovna montaža stikal za prezračevanje</t>
  </si>
  <si>
    <t>2.2.</t>
  </si>
  <si>
    <t>Vtičnice</t>
  </si>
  <si>
    <t>- vtičnica podometna 16A, 1P+E 230V IP24</t>
  </si>
  <si>
    <t>- vtičnica nadometna 16A, 1P+E 230V IP65, vgrajena polvgreznjeno</t>
  </si>
  <si>
    <t>- vtičnica nadometna 16A, 4P+E 380V IP65, vgrajena polvgreznjeno</t>
  </si>
  <si>
    <t>- vtičnica nadometna 32A, 4P+E 380V IP65</t>
  </si>
  <si>
    <t>2.3</t>
  </si>
  <si>
    <t>Tipka za izklop v sili v zastekljenm ohišju nadometna SCHRACK        MM 216 525</t>
  </si>
  <si>
    <t>2.4</t>
  </si>
  <si>
    <t>Priključki</t>
  </si>
  <si>
    <t>- izdelava priključka in priklop (od 1-10kW)</t>
  </si>
  <si>
    <t>2.6.</t>
  </si>
  <si>
    <t>Demontaža in ponovna montaža krmilne omarice prezračevanja</t>
  </si>
  <si>
    <t>2.7.</t>
  </si>
  <si>
    <t>2.8.</t>
  </si>
  <si>
    <t>Demontaža in ponovna montaža vtičnega gnezda</t>
  </si>
  <si>
    <t>2.9.</t>
  </si>
  <si>
    <t>Inštalacijski kabel</t>
  </si>
  <si>
    <t>2.10.</t>
  </si>
  <si>
    <t>Hladno cinkana perforirana kabelska polica z nosilno stensko konzolo, s spojnim in pritrdilnim materialom</t>
  </si>
  <si>
    <t>PK 100 kpl s konzolami (obešali) in pritrditvenim priborom</t>
  </si>
  <si>
    <t>2.11.</t>
  </si>
  <si>
    <t>Inštalacijske cevi vključno s pritrdilnim in montažnim priborom</t>
  </si>
  <si>
    <t>2.12.</t>
  </si>
  <si>
    <t>Strojno izrezavanje utorov za polaganje cevi v betonsko ali opečnato steno, širine do 5cm</t>
  </si>
  <si>
    <t>2.13.</t>
  </si>
  <si>
    <t>Parapetni kanal 130×72mm s pokrovom, pregrado, opremljen z ustreznim številom zaključnih in L kosov, v beli barvi
Tip: AT, Proizvajalec: Elba ali enakovredno</t>
  </si>
  <si>
    <t xml:space="preserve">- osnova kanala 130/72 </t>
  </si>
  <si>
    <t xml:space="preserve">- pokrov kanala </t>
  </si>
  <si>
    <t xml:space="preserve">- pregrada kanala </t>
  </si>
  <si>
    <t xml:space="preserve">- ozemljitvena spojka </t>
  </si>
  <si>
    <t xml:space="preserve">- končni element </t>
  </si>
  <si>
    <t>TROJNA VTIČNICA 220V/16A Z DOZO IN OKVIRJEM-BELA</t>
  </si>
  <si>
    <t>- trojna šuko vtičnica</t>
  </si>
  <si>
    <t xml:space="preserve">- doza </t>
  </si>
  <si>
    <t>- okvir , beli</t>
  </si>
  <si>
    <t>PODATKOVNA VTIČNICA Z DOZO IN OKVIRJEM DVOJNA</t>
  </si>
  <si>
    <t xml:space="preserve">- enojna doza z okvirjem </t>
  </si>
  <si>
    <t>- ploščica  1/2xRJ45, bela</t>
  </si>
  <si>
    <t>- konektor FTP cat. 6 RJ 45 6 POL</t>
  </si>
  <si>
    <t>2.14.</t>
  </si>
  <si>
    <t>PODATKOVNA VTIČNICA Z DOZO IN OKVIRJEM DVOJNA P/O</t>
  </si>
  <si>
    <t>2.15.</t>
  </si>
  <si>
    <t>Galvanske povezave kovinskih delov strojnih delov naprav,prirobnic, cevovode strojnih instalacij (centralno ogrevanje, prezračevalni kanali, vodovod, hidrant, plin…), naprave strojnih instalacij (ogrevanje, klima, prezračevanje) in povezava na zbiralko za glavno izenačitev potenciala:</t>
  </si>
  <si>
    <t>- galvanska povezava vseh kovinskih delov  komplet z ustreznimi objemkami in pritrdilnim materialom</t>
  </si>
  <si>
    <t>- vodnik H07V-K 6 mm2</t>
  </si>
  <si>
    <t>Izenačitev potencialov (Dobava, priprava in montaža vseh potrebnih elementov in del)</t>
  </si>
  <si>
    <t>doza za izenačitev potenciala</t>
  </si>
  <si>
    <t xml:space="preserve">vodnik HO7V-K r/z (P/F-Y) 1x6 mm² </t>
  </si>
  <si>
    <t>vodnik HO7V-K r/z (P/F-Y) 1x10 mm²</t>
  </si>
  <si>
    <t>Cev RBT fi 16mm p/o</t>
  </si>
  <si>
    <t>vijačenje na kovinske mase komplet z ustreznimi objemkami in 
pritrdilnim materialom</t>
  </si>
  <si>
    <t>Električne meritve jakega toka instalacij, meritve kratkostičnih tokov in ozemljitev, meritev izolacijskih upornosti, meritve stikalnega bloka, električne meritve na strojnih instalacijah (stikalni blok …)</t>
  </si>
  <si>
    <t>3.1.</t>
  </si>
  <si>
    <t>3.2.</t>
  </si>
  <si>
    <t>OSTALI STROŠKI</t>
  </si>
  <si>
    <t>Transportni in manipulacijski stroški</t>
  </si>
  <si>
    <t>Priprava dokumentacije za PID, vris sprememb s svinčnikom v PZI načrt in predaja za izdelavo PID-a</t>
  </si>
  <si>
    <t>REKAPITUALCIJA - Električne inštalacije</t>
  </si>
  <si>
    <t>Stikalni bloki</t>
  </si>
  <si>
    <t>Položitveni material</t>
  </si>
  <si>
    <t>Ostali stroški</t>
  </si>
  <si>
    <r>
      <t>NYY-J 5×6 mm</t>
    </r>
    <r>
      <rPr>
        <vertAlign val="superscript"/>
        <sz val="10"/>
        <rFont val="Consolas"/>
        <family val="3"/>
        <charset val="238"/>
      </rPr>
      <t>2</t>
    </r>
  </si>
  <si>
    <r>
      <t>NYY-J 5×4 mm</t>
    </r>
    <r>
      <rPr>
        <vertAlign val="superscript"/>
        <sz val="10"/>
        <rFont val="Consolas"/>
        <family val="3"/>
        <charset val="238"/>
      </rPr>
      <t>2</t>
    </r>
  </si>
  <si>
    <r>
      <t>NYY-J 5×2,5 mm</t>
    </r>
    <r>
      <rPr>
        <vertAlign val="superscript"/>
        <sz val="10"/>
        <rFont val="Consolas"/>
        <family val="3"/>
        <charset val="238"/>
      </rPr>
      <t>2</t>
    </r>
  </si>
  <si>
    <r>
      <t>NYY-J 3×2,5 mm</t>
    </r>
    <r>
      <rPr>
        <vertAlign val="superscript"/>
        <sz val="10"/>
        <rFont val="Consolas"/>
        <family val="3"/>
        <charset val="238"/>
      </rPr>
      <t>2</t>
    </r>
  </si>
  <si>
    <r>
      <t>NYY-J 5×1,5 mm</t>
    </r>
    <r>
      <rPr>
        <vertAlign val="superscript"/>
        <sz val="10"/>
        <rFont val="Consolas"/>
        <family val="3"/>
        <charset val="238"/>
      </rPr>
      <t>2</t>
    </r>
  </si>
  <si>
    <r>
      <t>NYY-J 4×1,5 mm</t>
    </r>
    <r>
      <rPr>
        <vertAlign val="superscript"/>
        <sz val="10"/>
        <rFont val="Consolas"/>
        <family val="3"/>
        <charset val="238"/>
      </rPr>
      <t>2</t>
    </r>
  </si>
  <si>
    <r>
      <t>NYY-J 3×1,5 mm</t>
    </r>
    <r>
      <rPr>
        <vertAlign val="superscript"/>
        <sz val="10"/>
        <rFont val="Consolas"/>
        <family val="3"/>
        <charset val="238"/>
      </rPr>
      <t>2</t>
    </r>
  </si>
  <si>
    <t>Cev RBT Ø 16mm p/o,komplet z razvodnimi dozami, pritrdilnim materialom</t>
  </si>
  <si>
    <t>Cev RBT Ø 32mm p/o,komplet z razvodnimi dozami, pritrdilnim materialom</t>
  </si>
  <si>
    <t/>
  </si>
  <si>
    <t>E.</t>
  </si>
  <si>
    <t>ELEKTRO INSTALACIJE:</t>
  </si>
  <si>
    <t>DI.1</t>
  </si>
  <si>
    <t xml:space="preserve">ELEKTRO INSTALACIJE </t>
  </si>
  <si>
    <t>Zazidava in obdelava utorov po montaži elektro instalacij, šir. do 5 cm,  v kompletu z vsemi potrebnimi materiali in pomožnimi deli.</t>
  </si>
  <si>
    <t xml:space="preserve">I. PRIPTRAVLJALNA IN RUŠITVENA DELA: </t>
  </si>
  <si>
    <t>14.</t>
  </si>
  <si>
    <t>SKUPAJ – B.III. Montažne stene :</t>
  </si>
  <si>
    <t xml:space="preserve">SKUPAJ – B.I. Ključavničarska dela: </t>
  </si>
  <si>
    <t xml:space="preserve">SKUPAJ – B.IV. Keramičarska dela: </t>
  </si>
  <si>
    <t xml:space="preserve">SKUPAJ – B.V. Slikopleskarska dela : </t>
  </si>
  <si>
    <t xml:space="preserve">SKUPAJ – B. VI. Razno : </t>
  </si>
  <si>
    <t xml:space="preserve">SKUPAJ: C.OPREMA: </t>
  </si>
  <si>
    <t xml:space="preserve">SKUPAJ: E. ELEKTRO INSTALACIJE: </t>
  </si>
  <si>
    <t>Novo mesto, APRIL 2022</t>
  </si>
  <si>
    <t>Pred pripravo ponudbe sI  mora ponunik obvezno ogledati lokacijo izvedbe del, po predhodnem dogovoru z vodstvom šole.</t>
  </si>
  <si>
    <t>15.</t>
  </si>
  <si>
    <t>16.</t>
  </si>
  <si>
    <t xml:space="preserve">Demontaža in odstranitev obstoječe  WC školjke, skupaj z visokim nadometnim kotličkom,  prenos na gradbiščno deponijo,  nakladanje  na prevozno sredstvo in odvoz na stalno deponijo vključno z vsemi stroški deponiranja; </t>
  </si>
  <si>
    <t>SKUPAJ:  VODOVOD IN KANALIZACIJA:</t>
  </si>
  <si>
    <t>SKUPAJ:  OGREVANJE:</t>
  </si>
  <si>
    <t xml:space="preserve">Demontaža in odstranitev obstoječega  umivalnika,   prenos na gradbiščno deponijo, nakladanje  na prevozno sredstvo in odvoz na stalno deponijo vključno z vsemi stroški deponiranja; </t>
  </si>
  <si>
    <t xml:space="preserve">Demontaža in odstranitev obstoječe  tuš kadi, prenos na gradbiščno deponijo, nakladanje  na prevozno sredstvo in odvoz na stalno deponijo vključno z vsemi stroški deponiranja; </t>
  </si>
  <si>
    <t>Izdelava utorov za montažo strojnih instalacij, utori dim. do 10 x 10 cm v obstoječi AB steni, v kompletu z nakladanjem ruševin na transportno sredstvo in odvozom na stalno deponijo ter zazidavo in obdelavo po montaži instalacij.</t>
  </si>
  <si>
    <t>izravnalno plast tlaka obvezno izvede polagalec finalnega poda.</t>
  </si>
  <si>
    <t>SKUPAJ  A  +  B  +  C  +  D + E:</t>
  </si>
  <si>
    <t>Zaščita obstoječih prostorov (vhod, stopnišče, hodnik,…) pred morebitnimi poškodbami s plohi in PVC folijo. Zaščita podov, prehodov in vrat, zašita pred poškodbami in prašenjem sosednjih prostorov v kleti in pritličju pred pričetkom del.</t>
  </si>
  <si>
    <t xml:space="preserve">Rušenje opečne stene, vključno z iznosom, ročnim nakladanjem na kamion, odvozom na stalno deponijo in plačilom pristojbine.  </t>
  </si>
  <si>
    <t xml:space="preserve">Rušenje lesene predelne stene z vrati v garderobi , vključno z iznosom, ročnim nakladanjem na kamion, odvozom na stalno deponijo in plačilom pristojbine.  </t>
  </si>
  <si>
    <t>Rezanje obstoječega tlaka na meji med obstoječimi tlaki in rušenim delom tlakov, debeline tlaka cca. 12cm, stik talna in stenska keramika.</t>
  </si>
  <si>
    <t>Zaščita obstoječih notranjih in zunanjih oken v območju gradenj oziroma izvedbe prebojev, ocenjena obojestranaka površina</t>
  </si>
  <si>
    <t>ZIDARSKA DELA</t>
  </si>
  <si>
    <t>Splošna določila za zidarska dela :</t>
  </si>
  <si>
    <t>Zidarska dela se morajo izvajati po določilih veljavnih tehničnih predpisov in normativov v soglasju z obveznimi standardi.</t>
  </si>
  <si>
    <t>Vgrajeni materiali za ta dela morajo po kvaliteti ustrezati določilom veljavnih tehničnih predpisov in slstandardov.</t>
  </si>
  <si>
    <t>Kvaliteta malt za zidarska dela mora ustrezati določilom veljavnih tehničnih predpisov in standardov.</t>
  </si>
  <si>
    <t>Splošni pogoji:</t>
  </si>
  <si>
    <t>raniti, dokler je še sveža; Kvaliteta opeke in malte mora ustrezati zahtevam splošnih določil in opisu standardov za zidarska del.</t>
  </si>
  <si>
    <t>Opis del</t>
  </si>
  <si>
    <t>Količina</t>
  </si>
  <si>
    <t>Cena/EM</t>
  </si>
  <si>
    <t>Skupaj</t>
  </si>
  <si>
    <t>Obdelava spojev-stikov horizontalne hidroizolacije in inox rešetk po vgradnji le-teh z izotekt trakovi po navodilih proizvajalca</t>
  </si>
  <si>
    <t>kom</t>
  </si>
  <si>
    <t>Dobava in montaža motažne preklade nad vrati v garderobi osebja, zidarska širina vrat 80cm, debelina stene 10cm</t>
  </si>
  <si>
    <t>Zidarska obdelava opečnih sten po prehodno izvedenih rušitvah, špric in groba zidarska obdelava  izdolbljenih  kanalov  v  stenah. Količina cenjena!</t>
  </si>
  <si>
    <t xml:space="preserve">Sprotno dnevno čiščenje gradbišča med izvajanjem vseh del, kompletno z odstranitvijo odpadkov iz objekta ter transportom iz delovišča v stalni depo. </t>
  </si>
  <si>
    <t xml:space="preserve">Zaključno čiščenje gradbišča, kompletno z odstranitvijo odpadkov iz objekta ter transportom iz delovišča v stalni depo. </t>
  </si>
  <si>
    <t>SKUPAJ ZIDARSKA DELA</t>
  </si>
  <si>
    <r>
      <t xml:space="preserve">Izravanava  površine zidov na mestu odstranitve stenske keramike po obodu prostorov s predhodno pripravo podlage, izdelava cementnega redkega obrizga in finega ometa s cementno rahlo podaljšano malto 1:3, višine  10-200cm (na mestu odstranitve nizkostenkse kermaike 10cm, na mestu odrstranitve steneke keramike 200cm)  skupaj z vsemi pomožnimi, pripravljalnimi in zaključnimi deli in odri ter vsemi potrebnimi  horizontalnimi  in vertikalnimi transporti: 
</t>
    </r>
    <r>
      <rPr>
        <i/>
        <u/>
        <sz val="10"/>
        <rFont val="Consolas"/>
        <family val="3"/>
        <charset val="238"/>
      </rPr>
      <t>priprava površine za nanos stenske keramike</t>
    </r>
  </si>
  <si>
    <t xml:space="preserve">Zidanje mora biti čisto, s pravilno vezavo zidakov.Stiki morajo biti dobro zaliti z malto, vrste popolnoma vodoravne, malta pa ne sme biti v debelejšem sloju kot 15 mm. </t>
  </si>
  <si>
    <t>Vse površine morajo biti popolnoma ravne in navpične, odvečna malta iz stikov se mora odst-</t>
  </si>
  <si>
    <t>KANALIZACIJA</t>
  </si>
  <si>
    <t>Splošna določila za kanalizacijo:</t>
  </si>
  <si>
    <t>1. Kanalizacija se mora izvajati po splošnih določilih začasnih tehničnih predpisov v skladu z obveznimi standardi. Materiali in izdelki za ta dela morajo ustrezati določilom obveznih standardov.</t>
  </si>
  <si>
    <t>Pregled in čiščenje obstoječega lovilca olj</t>
  </si>
  <si>
    <t>SKUPAJ KANALIZACIJA</t>
  </si>
  <si>
    <t>Izdelava in montaža lesene pregradne stene z vrati, izdelane iz Max Compact plošč bele barve, s kljuko in zapiralom na metuljček; l= 2,20  , h=2,10</t>
  </si>
  <si>
    <t>Oplesk stropa s pralno barvo</t>
  </si>
  <si>
    <t>17.</t>
  </si>
  <si>
    <t>18.</t>
  </si>
  <si>
    <t>19.</t>
  </si>
  <si>
    <t>20.</t>
  </si>
  <si>
    <t>21.</t>
  </si>
  <si>
    <t>Nizko stenska obloga</t>
  </si>
  <si>
    <t>A/II</t>
  </si>
  <si>
    <t>A/III</t>
  </si>
  <si>
    <t>Razmaščevanje, brušenje in oplesk z novo oljno barvo vseh obstoječih cevi</t>
  </si>
  <si>
    <t>Izdelava, dobava in postavitev gradbiščne table, skladno z Zakonom o graditvi objekta</t>
  </si>
  <si>
    <t>12.a</t>
  </si>
  <si>
    <t>22.</t>
  </si>
  <si>
    <t>Dobava in montaža notranjih enokrilnih vrat - odpiranje kot obstoječa vrata, oznaka V1, dim. 91/195 cm . Podboj kovinski - objemni, suhomontažni,  za vratno krilo z ravnim robom, barva RAL 9010. Vratno krilo iz vezane plošče, ( dodatno ojačana konstrukcija krila ).  Polnilo finalno laminat, vzorec Funder max 0085 - bela barva. Vrata z vgrajeno vratno rešetko dim. 400 x 100 mm. Kljuka dvodelna inox mat, tip kljuke po izbiri investitorja. Okovje - tri nasadila po višini. Ključavnica -  cilindrična.</t>
  </si>
  <si>
    <t>Dobava in montaža notranjih enokrilnih vrat - odpiranje kot obstoječa vrata, oznaka V2, dim. 117/195 + 97 cm. Vrata z nadsvetlobo. Podboj kovinski - objemni, suhomontažni,  za vratno krilo z ravnim robom, barva RAL 9010. Vratno krilo in nadsvetloba iz vezane plošče, ( dodatno ojačana konstrukcija krila ).  Polnilo finalno laminat, vzorec Funder max 0085 - bela barva.  Kljuka dvodelna inox mat, tip kljuke po izbiri investitorja. Okovje - tri nasadila po višini. Ključavnica -  cilindrična.</t>
  </si>
  <si>
    <t>Dobava in montaža notranjih enokrilnih vrat - odpiranje kot obstoječa vrata, oznakaV3, dim. 91/195 cm . Podboj kovinski - objemni, suhomontažni,  za vratno krilo z ravnim robom, barva RAL 9010. Vratno krilo iz vezane plošče, ( dodatno ojačana konstrukcija krila ).   Polnilo finalno laminat, vzorec Funder max 0085 - bela barva. Vrata z vgrajeno vratno rešetko dim. 400 x 100 mm. Kljuka dvodelna inox mat, tip kljuke po izbiri investitorja. Okovje - tri nasadila po višini. Ključavnica -  cilindrična.</t>
  </si>
  <si>
    <t>Dobava in montaža notranjih enokrilnih vrat - odpiranje kot obstoječa vrata, oznaka V4, dim. 100/196 + 34 cm. Vrata z nadsvetlobo.  Podboj kovinski - objemni, suhomontažni,  za vratno krilo z ravnim robom, barva RAL 9010. Vratno krilo in nadsvetloba iz vezane plošče, ( dodatno ojačana konstrukcija krila ).   Polnilo vratnega krila in nadsvetlobe finalno laminat, vzorec Funder max 0085 - bela barva. Vrata z vgrajeno vratno rešetko dim. 400 x 100 mm. Kljuka dvodelna inox mat, tip kljuke po izbiri investitorja. Okovje - tri nasadila po višini. Ključavnica -  cilindrična.</t>
  </si>
  <si>
    <t>Dobava in montaža notranjih dvorilnih  - odpiranje kot obstoječa vrata, oznaka V5, dim. 97/197 cm. Podboj kovinski - objemni, suhomontažni,  za vratno krilo z ravnim robom, barva RAL 9010. Vratno krilo iz vezane plošče, ( dodatno ojačana konstrukcija krila ).   Polnilo vratnega krila finalno laminat, vzorec Funder max 0085 - bela barva. Kljuka dvodelna inox mat, tip kljuke po izbiri investitorja. Okovje - tri nasadila po višini. Ključavnica -  cilindrična.</t>
  </si>
  <si>
    <t>Dobava in montaža notranjih enokrilnih vrat - odpiranje kot obstoječa vrata, oznaka V6, dim. 81/197 cm . Podboj kovinski - objemni, suhomontažni,  za vratno krilo z ravnim robom, barva RAL 9010. Vratno krilo iz vezane plošče, ( dodatno ojačana konstrukcija krila ).   Polnilo vratnega krila finalno laminat, vzorec Funder max 0085 - bela barva. Vrata z vgrajeno vratno rešetko dim. 400 x 100 mm. Kljuka dvodelna inox mat, tip kljuke po izbiri investitorja. Okovje - tri nasadila po višini. Ključavnica -  cilindrična.</t>
  </si>
  <si>
    <t>Dobava in montaža notranjih enokrilnih vrat - odpiranje kot obstoječa vrata, oznaka V7, dim. 91/195 cm . Podboj kovinski - objemni, suhomontažni,  za vratno krilo z ravnim robom, barva RAL 9010. Vratno krilo iz vezane plošče, ( dodatno ojačana konstrukcija krila ).   Polnilo vratnega krila finalno laminat, vzorec Funder max 0085 - bela barva. Vrata z vgrajeno vratno rešetko dim. 400 x 100 mm. Kljuka dvodelna inox mat, tip kljuke po izbiri investitorja. Okovje - tri nasadila po višini. Ključavnica -  cilindrična.</t>
  </si>
  <si>
    <t>Dobava in montaža notranjih enokrilnih vrat - odpiranje kot obstoječa vrata, oznaka V8, dim. 97/195 cm . Podboj kovinski - objemni, suhomontažni,  za vratno krilo z ravnim robom, barva RAL 9010. Vratno krilo iz vezane plošče, ( dodatno ojačana konstrukcija krila ).   Polnilo vratnega krila finalno laminat, vzorec Funder max 0085 - bela barva. Vrata z vgrajeno vratno rešetko dim. 400 x 100 mm. Kljuka dvodelna inox mat, tip kljuke po izbiri investitorja. Okovje - tri nasadila po višini. Ključavnica -  cilindrična.</t>
  </si>
  <si>
    <t>Dobava in montaža notranjih enokrilnih vrat - odpiranje kot obstoječa vrata, oznaka V10 dim. 81/200 + 91 cm . Podboj kovinski - objemni, suhomontažni,  za vratno krilo z ravnim robom, barva RAL 9010. Vratno krilo in nadsvetloba iz vezane plošče, ( dodatno ojačana konstrukcija krila ).   Polnilo vratnega krila in nadsvetlobe finalno laminat, vzorec Funder max 0085 - bela barva. Kljuka dvodelna inox mat, tip kljuke po izbiri investitorja. Okovje - tri nasadila po višini. Ključavnica -  cilindrična.</t>
  </si>
  <si>
    <t>Dobava in montaža notranjih enokrilnih vrat - odpiranje kot obstoječa vrata, oznaka V11 dim. 96/190 + 96 cm . Podboj kovinski - objemni, suhomontažni,  za vratno krilo z ravnim robom, barva RAL 9010. Vratno krilo in nadsvetloba iz vezane plošče, ( dodatno ojačana konstrukcija krila ).   Polnilo vratnega krila in nadsvetlobe finalno laminat, vzorec Funder max 0085 - bela barva. Kljuka dvodelna inox mat, tip kljuke po izbiri investitorja. Okovje - tri nasadila po višini. Ključavnica -  cilindrična.</t>
  </si>
  <si>
    <t>Dobava in montaža notranjih enokrilnih vrat - odpiranje kot obstoječa vrata, oznaka V12 dim. 78/199 cm . Podboj kovinski - objemni, suhomontažni,  za vratno krilo z ravnim robom, barva RAL 9010. Vratno krilo iz vezane plošče, ( dodatno ojačana konstrukcija krila ).   Polnilo vratnega krila finalno laminat, vzorec Funder max 0085 - bela barva. Vrata z vgrajeno vratno rešetko dim. 300 x 100 mm. Kljuka dvodelna inox mat, tip kljuke po izbiri investitorja. Okovje - tri nasadila po višini. Ključavnica -  cilindrična.</t>
  </si>
  <si>
    <t>2.5.</t>
  </si>
  <si>
    <r>
      <t>Izdelava preboja v obstoječi AB stene deb. 20 cm, z diamantnim rezanjem mejne površine  ( L = cca 6,0 m1 ) , rušenje  in  prenos ruševin iz objekta, nakladanje  na prevozno sredstvo in odvoz na stalno deponijo vključno z vsemi stroški deponiranja, vključno z podpiranjem AB medetažne konstrukcije.</t>
    </r>
    <r>
      <rPr>
        <sz val="10"/>
        <color rgb="FFFF0000"/>
        <rFont val="Consolas"/>
        <family val="3"/>
        <charset val="238"/>
      </rPr>
      <t>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</si>
</sst>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4" formatCode="_-* #,##0.00\ &quot;€&quot;_-;\-* #,##0.00\ &quot;€&quot;_-;_-* &quot;-&quot;??\ &quot;€&quot;_-;_-@_-"/>
    <numFmt numFmtId="43" formatCode="_-* #,##0.00_-;\-* #,##0.00_-;_-* &quot;-&quot;??_-;_-@_-"/>
    <numFmt numFmtId="164" formatCode="_-* #,##0.00\ _€_-;\-* #,##0.00\ _€_-;_-* &quot;-&quot;??\ _€_-;_-@_-"/>
    <numFmt numFmtId="165" formatCode="_-* #,##0.00&quot; €&quot;_-;\-* #,##0.00&quot; €&quot;_-;_-* \-??&quot; €&quot;_-;_-@_-"/>
    <numFmt numFmtId="166" formatCode="_-* #,##0.00\ _€_-;\-* #,##0.00\ _€_-;_-* \-??\ _€_-;_-@_-"/>
    <numFmt numFmtId="167" formatCode="_-* #,##0.00\ _S_I_T_-;\-* #,##0.00\ _S_I_T_-;_-* &quot;-&quot;??\ _S_I_T_-;_-@_-"/>
    <numFmt numFmtId="168" formatCode="_-* #,##0.00\ &quot;SIT&quot;_-;\-* #,##0.00\ &quot;SIT&quot;_-;_-* &quot;-&quot;??\ &quot;SIT&quot;_-;_-@_-"/>
    <numFmt numFmtId="169" formatCode="[$€-2]\ #,##0.00_);[Red]\([$€-2]\ #,##0.00\)"/>
    <numFmt numFmtId="170" formatCode="_-* #,##0.00\ [$€-1]_-;\-* #,##0.00\ [$€-1]_-;_-* &quot;-&quot;??\ [$€-1]_-;_-@_-"/>
    <numFmt numFmtId="171" formatCode="#,##0_ ;\-#,##0\ "/>
    <numFmt numFmtId="172" formatCode="&quot;SIT&quot;\ #,##0_);\(&quot;SIT&quot;\ #,##0\)"/>
    <numFmt numFmtId="173" formatCode="#,##0;\-;"/>
    <numFmt numFmtId="174" formatCode="_-* #,##0_-;\-* #,##0_-;_-* &quot;-&quot;??_-;_-@_-"/>
    <numFmt numFmtId="175" formatCode="\$#.;&quot;($&quot;#.\)"/>
    <numFmt numFmtId="176" formatCode="\$#,##0_);[Red]&quot;($&quot;#,##0\)"/>
    <numFmt numFmtId="177" formatCode="#,##0.00\ [$€-1]"/>
    <numFmt numFmtId="178" formatCode="#,##0.00\ &quot;€&quot;"/>
  </numFmts>
  <fonts count="52">
    <font>
      <sz val="10"/>
      <name val="Arial"/>
      <family val="2"/>
      <charset val="238"/>
    </font>
    <font>
      <b/>
      <sz val="10"/>
      <color indexed="9"/>
      <name val="Arial"/>
      <family val="2"/>
      <charset val="238"/>
    </font>
    <font>
      <sz val="10"/>
      <name val="Consolas"/>
      <family val="3"/>
      <charset val="1"/>
    </font>
    <font>
      <b/>
      <sz val="20"/>
      <name val="Consolas"/>
      <family val="3"/>
      <charset val="1"/>
    </font>
    <font>
      <b/>
      <sz val="10"/>
      <name val="Consolas"/>
      <family val="3"/>
      <charset val="1"/>
    </font>
    <font>
      <sz val="11"/>
      <name val="Consolas"/>
      <family val="3"/>
      <charset val="1"/>
    </font>
    <font>
      <sz val="10"/>
      <name val="Consolas"/>
      <family val="3"/>
      <charset val="238"/>
    </font>
    <font>
      <b/>
      <sz val="14"/>
      <name val="Consolas"/>
      <family val="3"/>
      <charset val="1"/>
    </font>
    <font>
      <b/>
      <sz val="12"/>
      <name val="Consolas"/>
      <family val="3"/>
      <charset val="1"/>
    </font>
    <font>
      <b/>
      <sz val="9"/>
      <color indexed="8"/>
      <name val="Segoe UI"/>
      <family val="2"/>
      <charset val="238"/>
    </font>
    <font>
      <b/>
      <sz val="10"/>
      <name val="Consolas"/>
      <family val="3"/>
      <charset val="238"/>
    </font>
    <font>
      <sz val="10"/>
      <name val="Arial"/>
      <family val="2"/>
      <charset val="238"/>
    </font>
    <font>
      <b/>
      <sz val="10"/>
      <name val="Arial"/>
      <family val="2"/>
      <charset val="238"/>
    </font>
    <font>
      <sz val="8"/>
      <name val="Arial CE"/>
      <charset val="238"/>
    </font>
    <font>
      <sz val="10"/>
      <name val="Arial CE"/>
      <charset val="238"/>
    </font>
    <font>
      <i/>
      <sz val="11"/>
      <color rgb="FF7F7F7F"/>
      <name val="Calibri"/>
      <family val="2"/>
      <charset val="238"/>
      <scheme val="minor"/>
    </font>
    <font>
      <b/>
      <sz val="10"/>
      <color theme="1"/>
      <name val="Consolas"/>
      <family val="3"/>
      <charset val="238"/>
    </font>
    <font>
      <b/>
      <sz val="12"/>
      <color indexed="8"/>
      <name val="SSPalatino"/>
      <charset val="238"/>
    </font>
    <font>
      <sz val="10"/>
      <color rgb="FF000000"/>
      <name val="Consolas"/>
      <family val="3"/>
      <charset val="238"/>
    </font>
    <font>
      <sz val="10"/>
      <color rgb="FF002060"/>
      <name val="Consolas"/>
      <family val="3"/>
      <charset val="238"/>
    </font>
    <font>
      <sz val="10"/>
      <color theme="1"/>
      <name val="Consolas"/>
      <family val="3"/>
      <charset val="238"/>
    </font>
    <font>
      <b/>
      <sz val="18"/>
      <name val="Consolas"/>
      <family val="3"/>
      <charset val="1"/>
    </font>
    <font>
      <sz val="10"/>
      <color rgb="FF0070C0"/>
      <name val="Consolas"/>
      <family val="3"/>
      <charset val="238"/>
    </font>
    <font>
      <sz val="10"/>
      <color indexed="8"/>
      <name val="Consolas"/>
      <family val="3"/>
      <charset val="238"/>
    </font>
    <font>
      <sz val="12"/>
      <name val="Courier"/>
    </font>
    <font>
      <sz val="10"/>
      <name val="Arial CE"/>
    </font>
    <font>
      <sz val="10"/>
      <name val="Arial CE"/>
      <family val="2"/>
      <charset val="238"/>
    </font>
    <font>
      <sz val="8"/>
      <name val="Times New Roman"/>
      <family val="1"/>
      <charset val="238"/>
    </font>
    <font>
      <sz val="12"/>
      <name val="Tms Rmn"/>
      <charset val="238"/>
    </font>
    <font>
      <sz val="10"/>
      <name val="Geneva"/>
    </font>
    <font>
      <sz val="10"/>
      <name val="MS Serif"/>
      <family val="1"/>
      <charset val="238"/>
    </font>
    <font>
      <sz val="10"/>
      <color indexed="16"/>
      <name val="MS Serif"/>
      <family val="1"/>
      <charset val="238"/>
    </font>
    <font>
      <sz val="8"/>
      <name val="Arial"/>
      <family val="2"/>
    </font>
    <font>
      <b/>
      <sz val="12"/>
      <color indexed="9"/>
      <name val="Tms Rmn"/>
      <charset val="238"/>
    </font>
    <font>
      <b/>
      <sz val="12"/>
      <name val="Arial"/>
      <family val="2"/>
    </font>
    <font>
      <b/>
      <sz val="8"/>
      <name val="MS Sans Serif"/>
      <family val="2"/>
      <charset val="238"/>
    </font>
    <font>
      <sz val="8"/>
      <name val="Helv"/>
    </font>
    <font>
      <sz val="8"/>
      <name val="MS Sans Serif"/>
      <family val="2"/>
      <charset val="238"/>
    </font>
    <font>
      <b/>
      <sz val="8"/>
      <color indexed="8"/>
      <name val="Helv"/>
    </font>
    <font>
      <sz val="10"/>
      <name val="Courier"/>
      <family val="1"/>
      <charset val="238"/>
    </font>
    <font>
      <sz val="9"/>
      <name val="Futura Prins"/>
      <charset val="238"/>
    </font>
    <font>
      <sz val="11"/>
      <color theme="1"/>
      <name val="Century"/>
      <family val="2"/>
      <charset val="238"/>
    </font>
    <font>
      <vertAlign val="superscript"/>
      <sz val="10"/>
      <name val="Consolas"/>
      <family val="3"/>
      <charset val="238"/>
    </font>
    <font>
      <sz val="10"/>
      <color rgb="FFFF0000"/>
      <name val="Consolas"/>
      <family val="3"/>
      <charset val="238"/>
    </font>
    <font>
      <b/>
      <sz val="11"/>
      <color indexed="8"/>
      <name val="Consolas"/>
      <family val="3"/>
      <charset val="238"/>
    </font>
    <font>
      <b/>
      <sz val="11"/>
      <name val="Consolas"/>
      <family val="3"/>
      <charset val="238"/>
    </font>
    <font>
      <sz val="11"/>
      <color indexed="8"/>
      <name val="Consolas"/>
      <family val="3"/>
      <charset val="238"/>
    </font>
    <font>
      <b/>
      <sz val="9"/>
      <name val="Consolas"/>
      <family val="3"/>
      <charset val="238"/>
    </font>
    <font>
      <sz val="9"/>
      <name val="Consolas"/>
      <family val="3"/>
      <charset val="238"/>
    </font>
    <font>
      <sz val="11"/>
      <name val="Consolas"/>
      <family val="3"/>
      <charset val="238"/>
    </font>
    <font>
      <b/>
      <sz val="10"/>
      <color indexed="8"/>
      <name val="Consolas"/>
      <family val="3"/>
      <charset val="238"/>
    </font>
    <font>
      <i/>
      <u/>
      <sz val="10"/>
      <name val="Consolas"/>
      <family val="3"/>
      <charset val="238"/>
    </font>
  </fonts>
  <fills count="12">
    <fill>
      <patternFill patternType="none"/>
    </fill>
    <fill>
      <patternFill patternType="gray125"/>
    </fill>
    <fill>
      <patternFill patternType="solid">
        <fgColor indexed="16"/>
        <bgColor indexed="37"/>
      </patternFill>
    </fill>
    <fill>
      <patternFill patternType="solid">
        <fgColor indexed="22"/>
        <bgColor indexed="31"/>
      </patternFill>
    </fill>
    <fill>
      <patternFill patternType="solid">
        <fgColor indexed="8"/>
        <bgColor indexed="58"/>
      </patternFill>
    </fill>
    <fill>
      <patternFill patternType="solid">
        <fgColor indexed="26"/>
        <bgColor indexed="9"/>
      </patternFill>
    </fill>
    <fill>
      <patternFill patternType="solid">
        <fgColor indexed="23"/>
        <bgColor indexed="55"/>
      </patternFill>
    </fill>
    <fill>
      <patternFill patternType="solid">
        <fgColor indexed="31"/>
        <bgColor indexed="42"/>
      </patternFill>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rgb="FFFFFF00"/>
        <bgColor indexed="64"/>
      </patternFill>
    </fill>
  </fills>
  <borders count="21">
    <border>
      <left/>
      <right/>
      <top/>
      <bottom/>
      <diagonal/>
    </border>
    <border>
      <left/>
      <right/>
      <top/>
      <bottom style="thin">
        <color indexed="8"/>
      </bottom>
      <diagonal/>
    </border>
    <border>
      <left/>
      <right/>
      <top style="thin">
        <color indexed="8"/>
      </top>
      <bottom style="thin">
        <color indexed="8"/>
      </bottom>
      <diagonal/>
    </border>
    <border>
      <left/>
      <right/>
      <top/>
      <bottom style="thin">
        <color indexed="64"/>
      </bottom>
      <diagonal/>
    </border>
    <border>
      <left/>
      <right/>
      <top style="thin">
        <color indexed="64"/>
      </top>
      <bottom style="thin">
        <color indexed="64"/>
      </bottom>
      <diagonal/>
    </border>
    <border>
      <left/>
      <right/>
      <top style="thin">
        <color indexed="8"/>
      </top>
      <bottom/>
      <diagonal/>
    </border>
    <border>
      <left/>
      <right/>
      <top style="thin">
        <color indexed="64"/>
      </top>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right/>
      <top style="medium">
        <color indexed="8"/>
      </top>
      <bottom style="medium">
        <color indexed="8"/>
      </bottom>
      <diagonal/>
    </border>
    <border>
      <left/>
      <right/>
      <top/>
      <bottom style="medium">
        <color indexed="8"/>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double">
        <color indexed="8"/>
      </bottom>
      <diagonal/>
    </border>
    <border>
      <left/>
      <right/>
      <top style="medium">
        <color indexed="8"/>
      </top>
      <bottom style="double">
        <color indexed="8"/>
      </bottom>
      <diagonal/>
    </border>
  </borders>
  <cellStyleXfs count="72">
    <xf numFmtId="0" fontId="0" fillId="0" borderId="0"/>
    <xf numFmtId="4" fontId="1" fillId="2" borderId="0" applyBorder="0" applyProtection="0">
      <alignment vertical="top" wrapText="1"/>
    </xf>
    <xf numFmtId="0" fontId="11" fillId="0" borderId="0"/>
    <xf numFmtId="4" fontId="11" fillId="0" borderId="0">
      <alignment vertical="top" wrapText="1"/>
    </xf>
    <xf numFmtId="4" fontId="11" fillId="0" borderId="0">
      <alignment vertical="top" wrapText="1"/>
    </xf>
    <xf numFmtId="4" fontId="11" fillId="0" borderId="0">
      <alignment vertical="top" wrapText="1"/>
    </xf>
    <xf numFmtId="4" fontId="11" fillId="0" borderId="0">
      <alignment vertical="top" wrapText="1"/>
    </xf>
    <xf numFmtId="4" fontId="11" fillId="0" borderId="0">
      <alignment vertical="top" wrapText="1"/>
    </xf>
    <xf numFmtId="4" fontId="11" fillId="0" borderId="0">
      <alignment vertical="top" wrapText="1"/>
    </xf>
    <xf numFmtId="4" fontId="11" fillId="0" borderId="0">
      <alignment vertical="top" wrapText="1"/>
    </xf>
    <xf numFmtId="4" fontId="11" fillId="0" borderId="0">
      <alignment vertical="top" wrapText="1"/>
    </xf>
    <xf numFmtId="4" fontId="11" fillId="0" borderId="0">
      <alignment vertical="top" wrapText="1"/>
    </xf>
    <xf numFmtId="4" fontId="11" fillId="0" borderId="0">
      <alignment vertical="top" wrapText="1"/>
    </xf>
    <xf numFmtId="4" fontId="11" fillId="0" borderId="0">
      <alignment vertical="top" wrapText="1"/>
    </xf>
    <xf numFmtId="4" fontId="11" fillId="0" borderId="0">
      <alignment vertical="top" wrapText="1"/>
    </xf>
    <xf numFmtId="0" fontId="14" fillId="0" borderId="0"/>
    <xf numFmtId="4" fontId="11" fillId="0" borderId="0">
      <alignment vertical="top" wrapText="1"/>
    </xf>
    <xf numFmtId="4" fontId="11" fillId="0" borderId="0">
      <alignment vertical="top" wrapText="1"/>
    </xf>
    <xf numFmtId="0" fontId="13" fillId="0" borderId="0"/>
    <xf numFmtId="4" fontId="11" fillId="0" borderId="0">
      <alignment vertical="top" wrapText="1"/>
    </xf>
    <xf numFmtId="4" fontId="11" fillId="0" borderId="0">
      <alignment vertical="top" wrapText="1"/>
    </xf>
    <xf numFmtId="4" fontId="11" fillId="0" borderId="0">
      <alignment vertical="top" wrapText="1"/>
    </xf>
    <xf numFmtId="4" fontId="11" fillId="0" borderId="0">
      <alignment vertical="top" wrapText="1"/>
    </xf>
    <xf numFmtId="4" fontId="11" fillId="0" borderId="0">
      <alignment vertical="top" wrapText="1"/>
    </xf>
    <xf numFmtId="4" fontId="11" fillId="0" borderId="0">
      <alignment vertical="top" wrapText="1"/>
    </xf>
    <xf numFmtId="4" fontId="11" fillId="0" borderId="0">
      <alignment vertical="top" wrapText="1"/>
    </xf>
    <xf numFmtId="0" fontId="11" fillId="0" borderId="0"/>
    <xf numFmtId="0" fontId="11" fillId="0" borderId="0"/>
    <xf numFmtId="0" fontId="15" fillId="0" borderId="0" applyNumberForma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167" fontId="13" fillId="0" borderId="0" applyFont="0" applyFill="0" applyBorder="0" applyAlignment="0" applyProtection="0"/>
    <xf numFmtId="4" fontId="11" fillId="0" borderId="0">
      <alignment vertical="top" wrapText="1"/>
    </xf>
    <xf numFmtId="167" fontId="14" fillId="0" borderId="0" applyFont="0" applyFill="0" applyBorder="0" applyAlignment="0" applyProtection="0"/>
    <xf numFmtId="168" fontId="14" fillId="0" borderId="0" applyFont="0" applyFill="0" applyBorder="0" applyAlignment="0" applyProtection="0"/>
    <xf numFmtId="169" fontId="17" fillId="0" borderId="0"/>
    <xf numFmtId="44" fontId="11" fillId="0" borderId="0" applyFont="0" applyFill="0" applyBorder="0" applyAlignment="0" applyProtection="0"/>
    <xf numFmtId="0" fontId="11" fillId="0" borderId="0"/>
    <xf numFmtId="172" fontId="24" fillId="0" borderId="0"/>
    <xf numFmtId="0" fontId="27" fillId="0" borderId="0">
      <alignment horizontal="center" wrapText="1"/>
      <protection locked="0"/>
    </xf>
    <xf numFmtId="0" fontId="28" fillId="0" borderId="0" applyNumberFormat="0" applyFill="0" applyBorder="0" applyAlignment="0" applyProtection="0"/>
    <xf numFmtId="175" fontId="29" fillId="0" borderId="0" applyFill="0" applyBorder="0" applyAlignment="0"/>
    <xf numFmtId="0" fontId="30" fillId="0" borderId="0" applyNumberFormat="0" applyAlignment="0"/>
    <xf numFmtId="0" fontId="40" fillId="0" borderId="8" applyAlignment="0"/>
    <xf numFmtId="0" fontId="31" fillId="0" borderId="0" applyNumberFormat="0" applyAlignment="0"/>
    <xf numFmtId="0" fontId="32" fillId="3" borderId="0" applyNumberFormat="0" applyBorder="0" applyAlignment="0" applyProtection="0"/>
    <xf numFmtId="0" fontId="33" fillId="4" borderId="0"/>
    <xf numFmtId="0" fontId="34" fillId="0" borderId="9" applyNumberFormat="0" applyAlignment="0" applyProtection="0"/>
    <xf numFmtId="0" fontId="34" fillId="0" borderId="2">
      <alignment horizontal="left" vertical="center"/>
    </xf>
    <xf numFmtId="0" fontId="35" fillId="0" borderId="10">
      <alignment horizontal="center"/>
    </xf>
    <xf numFmtId="0" fontId="35" fillId="0" borderId="0">
      <alignment horizontal="center"/>
    </xf>
    <xf numFmtId="0" fontId="32" fillId="5" borderId="0" applyNumberFormat="0" applyBorder="0" applyAlignment="0" applyProtection="0"/>
    <xf numFmtId="38" fontId="26" fillId="0" borderId="0" applyFill="0" applyBorder="0" applyAlignment="0" applyProtection="0"/>
    <xf numFmtId="40" fontId="26" fillId="0" borderId="0" applyFill="0" applyBorder="0" applyAlignment="0" applyProtection="0"/>
    <xf numFmtId="0" fontId="11" fillId="0" borderId="0"/>
    <xf numFmtId="0" fontId="41" fillId="0" borderId="0"/>
    <xf numFmtId="0" fontId="29" fillId="0" borderId="0"/>
    <xf numFmtId="0" fontId="39" fillId="0" borderId="0"/>
    <xf numFmtId="0" fontId="29" fillId="0" borderId="0"/>
    <xf numFmtId="14" fontId="27" fillId="0" borderId="0">
      <alignment horizontal="center" wrapText="1"/>
      <protection locked="0"/>
    </xf>
    <xf numFmtId="10" fontId="26" fillId="0" borderId="0" applyFill="0" applyBorder="0" applyAlignment="0" applyProtection="0"/>
    <xf numFmtId="0" fontId="26" fillId="6" borderId="0" applyNumberFormat="0" applyBorder="0" applyAlignment="0"/>
    <xf numFmtId="0" fontId="36" fillId="0" borderId="0" applyNumberFormat="0" applyFill="0" applyBorder="0" applyAlignment="0" applyProtection="0"/>
    <xf numFmtId="0" fontId="26" fillId="7" borderId="2" applyNumberFormat="0" applyAlignment="0"/>
    <xf numFmtId="0" fontId="26" fillId="0" borderId="0"/>
    <xf numFmtId="0" fontId="37" fillId="0" borderId="0" applyNumberFormat="0" applyFill="0" applyBorder="0" applyAlignment="0"/>
    <xf numFmtId="40" fontId="38" fillId="0" borderId="0" applyBorder="0">
      <alignment horizontal="right"/>
    </xf>
    <xf numFmtId="176" fontId="26" fillId="0" borderId="0" applyFill="0" applyBorder="0" applyAlignment="0" applyProtection="0"/>
    <xf numFmtId="43" fontId="2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6" fillId="0" borderId="0"/>
  </cellStyleXfs>
  <cellXfs count="372">
    <xf numFmtId="0" fontId="0" fillId="0" borderId="0" xfId="0"/>
    <xf numFmtId="4" fontId="2" fillId="0" borderId="0" xfId="3" applyFont="1">
      <alignment vertical="top" wrapText="1"/>
    </xf>
    <xf numFmtId="4" fontId="2" fillId="0" borderId="0" xfId="3" applyFont="1" applyAlignment="1">
      <alignment horizontal="right" vertical="top" wrapText="1"/>
    </xf>
    <xf numFmtId="4" fontId="4" fillId="0" borderId="0" xfId="3" applyFont="1" applyAlignment="1">
      <alignment horizontal="right" vertical="top" wrapText="1"/>
    </xf>
    <xf numFmtId="4" fontId="4" fillId="0" borderId="0" xfId="3" applyFont="1">
      <alignment vertical="top" wrapText="1"/>
    </xf>
    <xf numFmtId="165" fontId="2" fillId="0" borderId="0" xfId="3" applyNumberFormat="1" applyFont="1">
      <alignment vertical="top" wrapText="1"/>
    </xf>
    <xf numFmtId="4" fontId="5" fillId="0" borderId="1" xfId="3" applyFont="1" applyBorder="1">
      <alignment vertical="top" wrapText="1"/>
    </xf>
    <xf numFmtId="0" fontId="6" fillId="0" borderId="0" xfId="3" applyNumberFormat="1" applyFont="1" applyAlignment="1">
      <alignment horizontal="center" vertical="top" wrapText="1"/>
    </xf>
    <xf numFmtId="4" fontId="7" fillId="0" borderId="0" xfId="3" applyFont="1">
      <alignment vertical="top" wrapText="1"/>
    </xf>
    <xf numFmtId="4" fontId="8" fillId="0" borderId="1" xfId="3" applyFont="1" applyBorder="1">
      <alignment vertical="top" wrapText="1"/>
    </xf>
    <xf numFmtId="4" fontId="10" fillId="0" borderId="0" xfId="3" applyFont="1">
      <alignment vertical="top" wrapText="1"/>
    </xf>
    <xf numFmtId="0" fontId="6" fillId="0" borderId="0" xfId="0" applyFont="1" applyAlignment="1">
      <alignment horizontal="center" vertical="top"/>
    </xf>
    <xf numFmtId="0" fontId="6" fillId="0" borderId="0" xfId="0" applyFont="1"/>
    <xf numFmtId="4" fontId="6" fillId="0" borderId="0" xfId="3" applyFont="1">
      <alignment vertical="top" wrapText="1"/>
    </xf>
    <xf numFmtId="0" fontId="6" fillId="0" borderId="0" xfId="28" applyFont="1" applyFill="1" applyAlignment="1">
      <alignment vertical="top" wrapText="1"/>
    </xf>
    <xf numFmtId="49" fontId="6" fillId="0" borderId="0" xfId="3" applyNumberFormat="1" applyFont="1" applyAlignment="1">
      <alignment horizontal="center" vertical="top" wrapText="1"/>
    </xf>
    <xf numFmtId="165" fontId="2" fillId="0" borderId="3" xfId="3" applyNumberFormat="1" applyFont="1" applyBorder="1">
      <alignment vertical="top" wrapText="1"/>
    </xf>
    <xf numFmtId="165" fontId="4" fillId="0" borderId="0" xfId="3" applyNumberFormat="1" applyFont="1">
      <alignment vertical="top" wrapText="1"/>
    </xf>
    <xf numFmtId="4" fontId="3" fillId="0" borderId="0" xfId="3" applyFont="1" applyAlignment="1">
      <alignment horizontal="center" vertical="top" wrapText="1"/>
    </xf>
    <xf numFmtId="4" fontId="4" fillId="0" borderId="0" xfId="3" applyFont="1" applyAlignment="1">
      <alignment horizontal="left" vertical="top" wrapText="1"/>
    </xf>
    <xf numFmtId="4" fontId="16" fillId="0" borderId="0" xfId="3" applyFont="1" applyAlignment="1">
      <alignment horizontal="left" vertical="top" wrapText="1"/>
    </xf>
    <xf numFmtId="0" fontId="0" fillId="0" borderId="0" xfId="0" applyAlignment="1">
      <alignment horizontal="left" vertical="top" wrapText="1"/>
    </xf>
    <xf numFmtId="0" fontId="0" fillId="0" borderId="0" xfId="0" applyAlignment="1">
      <alignment vertical="top" wrapText="1"/>
    </xf>
    <xf numFmtId="0" fontId="12" fillId="0" borderId="0" xfId="0" applyFont="1" applyAlignment="1">
      <alignment vertical="top" wrapText="1"/>
    </xf>
    <xf numFmtId="4" fontId="2" fillId="0" borderId="3" xfId="3" applyFont="1" applyBorder="1">
      <alignment vertical="top" wrapText="1"/>
    </xf>
    <xf numFmtId="4" fontId="4" fillId="0" borderId="3" xfId="3" applyFont="1" applyBorder="1">
      <alignment vertical="top" wrapText="1"/>
    </xf>
    <xf numFmtId="49" fontId="10" fillId="0" borderId="0" xfId="0" applyNumberFormat="1" applyFont="1" applyAlignment="1">
      <alignment horizontal="center" vertical="top" wrapText="1"/>
    </xf>
    <xf numFmtId="0" fontId="6" fillId="0" borderId="0" xfId="0" applyFont="1" applyAlignment="1">
      <alignment horizontal="center" vertical="top" wrapText="1"/>
    </xf>
    <xf numFmtId="44" fontId="4" fillId="0" borderId="0" xfId="3" applyNumberFormat="1" applyFont="1">
      <alignment vertical="top" wrapText="1"/>
    </xf>
    <xf numFmtId="4" fontId="6" fillId="0" borderId="0" xfId="3" applyFont="1" applyAlignment="1">
      <alignment horizontal="center" vertical="top" wrapText="1"/>
    </xf>
    <xf numFmtId="4" fontId="10" fillId="0" borderId="0" xfId="3" applyFont="1" applyAlignment="1">
      <alignment horizontal="center" vertical="top" wrapText="1"/>
    </xf>
    <xf numFmtId="4" fontId="10" fillId="0" borderId="0" xfId="3" applyFont="1" applyAlignment="1">
      <alignment horizontal="left" vertical="top" wrapText="1"/>
    </xf>
    <xf numFmtId="4" fontId="6" fillId="0" borderId="0" xfId="3" applyFont="1" applyAlignment="1">
      <alignment horizontal="right" wrapText="1"/>
    </xf>
    <xf numFmtId="49" fontId="6" fillId="0" borderId="2" xfId="3" applyNumberFormat="1" applyFont="1" applyBorder="1" applyAlignment="1">
      <alignment horizontal="center" vertical="top" wrapText="1"/>
    </xf>
    <xf numFmtId="49" fontId="10" fillId="0" borderId="0" xfId="3" applyNumberFormat="1" applyFont="1" applyAlignment="1">
      <alignment horizontal="center" vertical="top" wrapText="1"/>
    </xf>
    <xf numFmtId="4" fontId="6" fillId="0" borderId="0" xfId="3" applyFont="1" applyAlignment="1">
      <alignment horizontal="center" wrapText="1"/>
    </xf>
    <xf numFmtId="44" fontId="6" fillId="0" borderId="0" xfId="3" applyNumberFormat="1" applyFont="1" applyAlignment="1">
      <alignment horizontal="right" wrapText="1"/>
    </xf>
    <xf numFmtId="4" fontId="10" fillId="0" borderId="3" xfId="3" applyFont="1" applyBorder="1">
      <alignment vertical="top" wrapText="1"/>
    </xf>
    <xf numFmtId="4" fontId="4" fillId="0" borderId="6" xfId="3" applyFont="1" applyBorder="1">
      <alignment vertical="top" wrapText="1"/>
    </xf>
    <xf numFmtId="165" fontId="2" fillId="0" borderId="6" xfId="3" applyNumberFormat="1" applyFont="1" applyBorder="1">
      <alignment vertical="top" wrapText="1"/>
    </xf>
    <xf numFmtId="4" fontId="10" fillId="0" borderId="6" xfId="3" applyFont="1" applyBorder="1">
      <alignment vertical="top" wrapText="1"/>
    </xf>
    <xf numFmtId="49" fontId="6" fillId="0" borderId="0" xfId="0" applyNumberFormat="1" applyFont="1" applyAlignment="1">
      <alignment horizontal="center" vertical="top" wrapText="1"/>
    </xf>
    <xf numFmtId="4" fontId="6" fillId="0" borderId="0" xfId="3" applyFont="1" applyAlignment="1">
      <alignment horizontal="right" vertical="top" wrapText="1"/>
    </xf>
    <xf numFmtId="4" fontId="10" fillId="0" borderId="0" xfId="3" applyFont="1" applyAlignment="1">
      <alignment horizontal="right" wrapText="1"/>
    </xf>
    <xf numFmtId="44" fontId="10" fillId="0" borderId="0" xfId="3" applyNumberFormat="1" applyFont="1" applyAlignment="1">
      <alignment horizontal="right" wrapText="1"/>
    </xf>
    <xf numFmtId="4" fontId="6" fillId="0" borderId="2" xfId="3" applyFont="1" applyBorder="1" applyAlignment="1">
      <alignment horizontal="center" wrapText="1"/>
    </xf>
    <xf numFmtId="44" fontId="6" fillId="0" borderId="2" xfId="3" applyNumberFormat="1" applyFont="1" applyBorder="1" applyAlignment="1">
      <alignment horizontal="right" wrapText="1"/>
    </xf>
    <xf numFmtId="4" fontId="6" fillId="0" borderId="0" xfId="3" applyFont="1" applyAlignment="1">
      <alignment horizontal="justify" vertical="center"/>
    </xf>
    <xf numFmtId="4" fontId="6" fillId="0" borderId="0" xfId="3" applyFont="1" applyAlignment="1">
      <alignment horizontal="justify" vertical="top" wrapText="1"/>
    </xf>
    <xf numFmtId="4" fontId="10" fillId="0" borderId="0" xfId="3" applyFont="1" applyAlignment="1">
      <alignment horizontal="center" wrapText="1"/>
    </xf>
    <xf numFmtId="44" fontId="6" fillId="0" borderId="0" xfId="3" applyNumberFormat="1" applyFont="1" applyAlignment="1">
      <alignment horizontal="right" vertical="top" wrapText="1"/>
    </xf>
    <xf numFmtId="165" fontId="6" fillId="0" borderId="0" xfId="3" applyNumberFormat="1" applyFont="1" applyAlignment="1">
      <alignment horizontal="right" wrapText="1"/>
    </xf>
    <xf numFmtId="0" fontId="6" fillId="0" borderId="0" xfId="0" applyFont="1" applyAlignment="1">
      <alignment horizontal="center" wrapText="1"/>
    </xf>
    <xf numFmtId="166" fontId="6" fillId="0" borderId="0" xfId="0" applyNumberFormat="1" applyFont="1" applyAlignment="1">
      <alignment wrapText="1"/>
    </xf>
    <xf numFmtId="0" fontId="6" fillId="0" borderId="4" xfId="28" applyFont="1" applyFill="1" applyBorder="1" applyAlignment="1">
      <alignment horizontal="justify" wrapText="1"/>
    </xf>
    <xf numFmtId="0" fontId="6" fillId="0" borderId="4" xfId="28" applyFont="1" applyFill="1" applyBorder="1" applyAlignment="1">
      <alignment horizontal="center" wrapText="1"/>
    </xf>
    <xf numFmtId="166" fontId="6" fillId="0" borderId="4" xfId="28" applyNumberFormat="1" applyFont="1" applyFill="1" applyBorder="1" applyAlignment="1">
      <alignment wrapText="1"/>
    </xf>
    <xf numFmtId="166" fontId="6" fillId="0" borderId="0" xfId="0" applyNumberFormat="1" applyFont="1"/>
    <xf numFmtId="49" fontId="6" fillId="0" borderId="0" xfId="0" applyNumberFormat="1" applyFont="1" applyAlignment="1">
      <alignment horizontal="justify" vertical="top" wrapText="1"/>
    </xf>
    <xf numFmtId="3" fontId="6" fillId="0" borderId="0" xfId="3" applyNumberFormat="1" applyFont="1" applyAlignment="1">
      <alignment horizontal="justify" vertical="top" wrapText="1"/>
    </xf>
    <xf numFmtId="3" fontId="6" fillId="0" borderId="0" xfId="3" applyNumberFormat="1" applyFont="1" applyAlignment="1">
      <alignment horizontal="center" wrapText="1"/>
    </xf>
    <xf numFmtId="0" fontId="6" fillId="0" borderId="0" xfId="18" applyFont="1" applyAlignment="1">
      <alignment horizontal="left" vertical="top" wrapText="1"/>
    </xf>
    <xf numFmtId="4" fontId="10" fillId="0" borderId="0" xfId="3" applyFont="1" applyAlignment="1">
      <alignment horizontal="right" vertical="top" wrapText="1"/>
    </xf>
    <xf numFmtId="4" fontId="6" fillId="0" borderId="0" xfId="3" applyFont="1" applyAlignment="1">
      <alignment horizontal="justify" vertical="top"/>
    </xf>
    <xf numFmtId="4" fontId="6" fillId="0" borderId="0" xfId="3" applyFont="1" applyAlignment="1"/>
    <xf numFmtId="166" fontId="6" fillId="0" borderId="0" xfId="0" applyNumberFormat="1" applyFont="1" applyAlignment="1">
      <alignment horizontal="right" wrapText="1"/>
    </xf>
    <xf numFmtId="166" fontId="6" fillId="0" borderId="4" xfId="28" applyNumberFormat="1" applyFont="1" applyFill="1" applyBorder="1" applyAlignment="1">
      <alignment horizontal="right" wrapText="1"/>
    </xf>
    <xf numFmtId="3" fontId="6" fillId="0" borderId="3" xfId="3" applyNumberFormat="1" applyFont="1" applyBorder="1" applyAlignment="1">
      <alignment horizontal="justify" vertical="top" wrapText="1"/>
    </xf>
    <xf numFmtId="3" fontId="6" fillId="0" borderId="3" xfId="3" applyNumberFormat="1" applyFont="1" applyBorder="1" applyAlignment="1">
      <alignment horizontal="center" wrapText="1"/>
    </xf>
    <xf numFmtId="4" fontId="6" fillId="0" borderId="3" xfId="3" applyFont="1" applyBorder="1" applyAlignment="1">
      <alignment horizontal="right" wrapText="1"/>
    </xf>
    <xf numFmtId="4" fontId="6" fillId="0" borderId="2" xfId="3" applyFont="1" applyBorder="1" applyAlignment="1">
      <alignment horizontal="right" wrapText="1"/>
    </xf>
    <xf numFmtId="0" fontId="6" fillId="0" borderId="0" xfId="0" applyFont="1" applyAlignment="1">
      <alignment horizontal="justify" vertical="top" wrapText="1"/>
    </xf>
    <xf numFmtId="49" fontId="18" fillId="0" borderId="0" xfId="0" applyNumberFormat="1" applyFont="1" applyAlignment="1">
      <alignment horizontal="justify" vertical="top" wrapText="1"/>
    </xf>
    <xf numFmtId="0" fontId="19" fillId="0" borderId="0" xfId="0" applyFont="1" applyAlignment="1">
      <alignment horizontal="center" wrapText="1"/>
    </xf>
    <xf numFmtId="166" fontId="6" fillId="0" borderId="0" xfId="0" applyNumberFormat="1" applyFont="1" applyAlignment="1">
      <alignment horizontal="center" wrapText="1"/>
    </xf>
    <xf numFmtId="166" fontId="6" fillId="0" borderId="0" xfId="0" applyNumberFormat="1" applyFont="1" applyAlignment="1">
      <alignment horizontal="center"/>
    </xf>
    <xf numFmtId="0" fontId="6" fillId="0" borderId="0" xfId="28" applyFont="1" applyAlignment="1">
      <alignment horizontal="center" wrapText="1"/>
    </xf>
    <xf numFmtId="44" fontId="6" fillId="0" borderId="3" xfId="3" applyNumberFormat="1" applyFont="1" applyBorder="1" applyAlignment="1">
      <alignment horizontal="right" wrapText="1"/>
    </xf>
    <xf numFmtId="4" fontId="6" fillId="0" borderId="3" xfId="3" applyFont="1" applyBorder="1" applyAlignment="1">
      <alignment horizontal="justify" vertical="center"/>
    </xf>
    <xf numFmtId="4" fontId="6" fillId="0" borderId="3" xfId="3" applyFont="1" applyBorder="1" applyAlignment="1">
      <alignment horizontal="center" wrapText="1"/>
    </xf>
    <xf numFmtId="4" fontId="6" fillId="0" borderId="3" xfId="3" applyFont="1" applyBorder="1">
      <alignment vertical="top" wrapText="1"/>
    </xf>
    <xf numFmtId="164" fontId="4" fillId="0" borderId="3" xfId="3" applyNumberFormat="1" applyFont="1" applyBorder="1">
      <alignment vertical="top" wrapText="1"/>
    </xf>
    <xf numFmtId="164" fontId="4" fillId="0" borderId="0" xfId="3" applyNumberFormat="1" applyFont="1">
      <alignment vertical="top" wrapText="1"/>
    </xf>
    <xf numFmtId="164" fontId="2" fillId="0" borderId="0" xfId="3" applyNumberFormat="1" applyFont="1">
      <alignment vertical="top" wrapText="1"/>
    </xf>
    <xf numFmtId="164" fontId="2" fillId="0" borderId="3" xfId="3" applyNumberFormat="1" applyFont="1" applyBorder="1">
      <alignment vertical="top" wrapText="1"/>
    </xf>
    <xf numFmtId="164" fontId="10" fillId="0" borderId="0" xfId="3" applyNumberFormat="1" applyFont="1" applyAlignment="1">
      <alignment horizontal="left" vertical="top" wrapText="1"/>
    </xf>
    <xf numFmtId="164" fontId="10" fillId="0" borderId="0" xfId="3" applyNumberFormat="1" applyFont="1" applyAlignment="1">
      <alignment horizontal="right" wrapText="1"/>
    </xf>
    <xf numFmtId="164" fontId="6" fillId="0" borderId="0" xfId="3" applyNumberFormat="1" applyFont="1" applyAlignment="1">
      <alignment horizontal="right" wrapText="1"/>
    </xf>
    <xf numFmtId="164" fontId="6" fillId="0" borderId="2" xfId="3" applyNumberFormat="1" applyFont="1" applyBorder="1" applyAlignment="1">
      <alignment horizontal="right" wrapText="1"/>
    </xf>
    <xf numFmtId="164" fontId="6" fillId="0" borderId="3" xfId="3" applyNumberFormat="1" applyFont="1" applyBorder="1" applyAlignment="1">
      <alignment horizontal="right" wrapText="1"/>
    </xf>
    <xf numFmtId="164" fontId="6" fillId="0" borderId="0" xfId="3" applyNumberFormat="1" applyFont="1" applyAlignment="1">
      <alignment horizontal="right" vertical="top" wrapText="1"/>
    </xf>
    <xf numFmtId="164" fontId="10" fillId="0" borderId="2" xfId="3" applyNumberFormat="1" applyFont="1" applyBorder="1" applyAlignment="1">
      <alignment horizontal="right" wrapText="1"/>
    </xf>
    <xf numFmtId="164" fontId="10" fillId="0" borderId="0" xfId="0" applyNumberFormat="1" applyFont="1" applyAlignment="1">
      <alignment wrapText="1"/>
    </xf>
    <xf numFmtId="164" fontId="6" fillId="0" borderId="0" xfId="0" applyNumberFormat="1" applyFont="1" applyAlignment="1">
      <alignment wrapText="1"/>
    </xf>
    <xf numFmtId="164" fontId="6" fillId="0" borderId="4" xfId="28" applyNumberFormat="1" applyFont="1" applyFill="1" applyBorder="1" applyAlignment="1">
      <alignment wrapText="1"/>
    </xf>
    <xf numFmtId="164" fontId="6" fillId="0" borderId="0" xfId="0" applyNumberFormat="1" applyFont="1" applyAlignment="1">
      <alignment horizontal="center" wrapText="1"/>
    </xf>
    <xf numFmtId="164" fontId="6" fillId="0" borderId="0" xfId="28" applyNumberFormat="1" applyFont="1" applyAlignment="1">
      <alignment horizontal="center" wrapText="1"/>
    </xf>
    <xf numFmtId="164" fontId="6" fillId="0" borderId="0" xfId="3" applyNumberFormat="1" applyFont="1">
      <alignment vertical="top" wrapText="1"/>
    </xf>
    <xf numFmtId="2" fontId="10" fillId="0" borderId="0" xfId="0" applyNumberFormat="1" applyFont="1" applyAlignment="1">
      <alignment vertical="top"/>
    </xf>
    <xf numFmtId="44" fontId="6" fillId="0" borderId="0" xfId="0" applyNumberFormat="1" applyFont="1" applyAlignment="1">
      <alignment horizontal="center" vertical="top"/>
    </xf>
    <xf numFmtId="164" fontId="6" fillId="0" borderId="0" xfId="0" applyNumberFormat="1" applyFont="1" applyAlignment="1">
      <alignment horizontal="left" vertical="top"/>
    </xf>
    <xf numFmtId="170" fontId="6" fillId="0" borderId="0" xfId="34" applyNumberFormat="1" applyFont="1" applyAlignment="1">
      <alignment horizontal="right"/>
    </xf>
    <xf numFmtId="0" fontId="22" fillId="0" borderId="0" xfId="0" applyFont="1"/>
    <xf numFmtId="0" fontId="22" fillId="0" borderId="0" xfId="0" applyFont="1" applyAlignment="1">
      <alignment horizontal="center"/>
    </xf>
    <xf numFmtId="1" fontId="10" fillId="0" borderId="7" xfId="0" quotePrefix="1" applyNumberFormat="1" applyFont="1" applyBorder="1" applyAlignment="1">
      <alignment horizontal="center" vertical="top"/>
    </xf>
    <xf numFmtId="0" fontId="10" fillId="0" borderId="7" xfId="0" applyFont="1" applyBorder="1" applyAlignment="1">
      <alignment horizontal="justify" vertical="top"/>
    </xf>
    <xf numFmtId="0" fontId="6" fillId="0" borderId="7" xfId="0" applyFont="1" applyBorder="1" applyAlignment="1">
      <alignment horizontal="center" vertical="top"/>
    </xf>
    <xf numFmtId="44" fontId="6" fillId="0" borderId="7" xfId="0" applyNumberFormat="1" applyFont="1" applyBorder="1" applyAlignment="1">
      <alignment horizontal="center" vertical="top"/>
    </xf>
    <xf numFmtId="164" fontId="6" fillId="0" borderId="7" xfId="0" applyNumberFormat="1" applyFont="1" applyBorder="1" applyAlignment="1">
      <alignment horizontal="right" vertical="top"/>
    </xf>
    <xf numFmtId="2" fontId="10" fillId="0" borderId="0" xfId="0" quotePrefix="1" applyNumberFormat="1" applyFont="1" applyAlignment="1">
      <alignment vertical="top"/>
    </xf>
    <xf numFmtId="0" fontId="10" fillId="0" borderId="0" xfId="0" applyFont="1" applyAlignment="1">
      <alignment horizontal="justify" vertical="top"/>
    </xf>
    <xf numFmtId="164" fontId="6" fillId="0" borderId="0" xfId="0" applyNumberFormat="1" applyFont="1" applyAlignment="1">
      <alignment horizontal="right" vertical="top"/>
    </xf>
    <xf numFmtId="2" fontId="6" fillId="0" borderId="0" xfId="0" applyNumberFormat="1" applyFont="1" applyAlignment="1">
      <alignment horizontal="center" vertical="top"/>
    </xf>
    <xf numFmtId="0" fontId="23" fillId="0" borderId="0" xfId="0" applyFont="1" applyAlignment="1">
      <alignment horizontal="justify" vertical="top" wrapText="1"/>
    </xf>
    <xf numFmtId="171" fontId="23" fillId="0" borderId="0" xfId="30" applyNumberFormat="1" applyFont="1" applyAlignment="1">
      <alignment horizontal="center" vertical="top" wrapText="1"/>
    </xf>
    <xf numFmtId="44" fontId="6" fillId="0" borderId="0" xfId="30" applyNumberFormat="1" applyFont="1" applyAlignment="1">
      <alignment horizontal="center" vertical="top"/>
    </xf>
    <xf numFmtId="164" fontId="6" fillId="0" borderId="0" xfId="29" applyNumberFormat="1" applyFont="1" applyAlignment="1">
      <alignment vertical="top"/>
    </xf>
    <xf numFmtId="2" fontId="6" fillId="0" borderId="0" xfId="0" applyNumberFormat="1" applyFont="1" applyAlignment="1">
      <alignment vertical="top"/>
    </xf>
    <xf numFmtId="164" fontId="6" fillId="0" borderId="0" xfId="29" applyNumberFormat="1" applyFont="1" applyFill="1" applyAlignment="1">
      <alignment vertical="top"/>
    </xf>
    <xf numFmtId="171" fontId="6" fillId="0" borderId="0" xfId="0" applyNumberFormat="1" applyFont="1" applyAlignment="1">
      <alignment horizontal="center" vertical="top"/>
    </xf>
    <xf numFmtId="14" fontId="6" fillId="0" borderId="0" xfId="0" applyNumberFormat="1" applyFont="1" applyAlignment="1">
      <alignment horizontal="justify" vertical="top" wrapText="1"/>
    </xf>
    <xf numFmtId="44" fontId="6" fillId="0" borderId="0" xfId="30" applyNumberFormat="1" applyFont="1" applyAlignment="1" applyProtection="1">
      <alignment horizontal="center" vertical="top"/>
      <protection locked="0"/>
    </xf>
    <xf numFmtId="164" fontId="6" fillId="0" borderId="0" xfId="29" applyNumberFormat="1" applyFont="1" applyAlignment="1">
      <alignment horizontal="right" vertical="top"/>
    </xf>
    <xf numFmtId="4" fontId="6" fillId="0" borderId="0" xfId="0" applyNumberFormat="1" applyFont="1" applyAlignment="1">
      <alignment horizontal="justify" vertical="top" wrapText="1"/>
    </xf>
    <xf numFmtId="164" fontId="6" fillId="0" borderId="0" xfId="0" applyNumberFormat="1" applyFont="1" applyAlignment="1">
      <alignment vertical="top"/>
    </xf>
    <xf numFmtId="2" fontId="6" fillId="0" borderId="4" xfId="0" applyNumberFormat="1" applyFont="1" applyBorder="1" applyAlignment="1">
      <alignment horizontal="center" vertical="top"/>
    </xf>
    <xf numFmtId="164" fontId="10" fillId="0" borderId="4" xfId="0" applyNumberFormat="1" applyFont="1" applyBorder="1" applyAlignment="1">
      <alignment horizontal="right" vertical="top"/>
    </xf>
    <xf numFmtId="0" fontId="10" fillId="0" borderId="0" xfId="0" applyFont="1" applyAlignment="1">
      <alignment horizontal="left" vertical="top" wrapText="1"/>
    </xf>
    <xf numFmtId="44" fontId="6" fillId="0" borderId="0" xfId="0" applyNumberFormat="1" applyFont="1" applyAlignment="1">
      <alignment horizontal="center" vertical="top" wrapText="1"/>
    </xf>
    <xf numFmtId="164" fontId="6" fillId="0" borderId="0" xfId="0" applyNumberFormat="1" applyFont="1" applyAlignment="1">
      <alignment horizontal="left" vertical="top" wrapText="1"/>
    </xf>
    <xf numFmtId="0" fontId="6" fillId="0" borderId="0" xfId="0" applyFont="1" applyAlignment="1">
      <alignment horizontal="justify" vertical="top"/>
    </xf>
    <xf numFmtId="4" fontId="6" fillId="0" borderId="1" xfId="3" applyFont="1" applyBorder="1">
      <alignment vertical="top" wrapText="1"/>
    </xf>
    <xf numFmtId="173" fontId="6" fillId="8" borderId="11" xfId="68" applyNumberFormat="1" applyFont="1" applyFill="1" applyBorder="1" applyAlignment="1" applyProtection="1">
      <alignment horizontal="center" vertical="top"/>
    </xf>
    <xf numFmtId="173" fontId="10" fillId="0" borderId="0" xfId="68" applyNumberFormat="1" applyFont="1" applyAlignment="1" applyProtection="1">
      <alignment horizontal="left" vertical="top"/>
    </xf>
    <xf numFmtId="0" fontId="10" fillId="0" borderId="0" xfId="68" applyNumberFormat="1" applyFont="1" applyAlignment="1" applyProtection="1">
      <alignment vertical="top" wrapText="1"/>
    </xf>
    <xf numFmtId="49" fontId="6" fillId="0" borderId="0" xfId="68" quotePrefix="1" applyNumberFormat="1" applyFont="1" applyAlignment="1" applyProtection="1">
      <alignment horizontal="left" vertical="top"/>
    </xf>
    <xf numFmtId="173" fontId="6" fillId="0" borderId="0" xfId="68" applyNumberFormat="1" applyFont="1" applyFill="1" applyBorder="1" applyAlignment="1" applyProtection="1">
      <alignment vertical="top" wrapText="1"/>
    </xf>
    <xf numFmtId="49" fontId="6" fillId="0" borderId="0" xfId="68" quotePrefix="1" applyNumberFormat="1" applyFont="1" applyFill="1" applyAlignment="1" applyProtection="1">
      <alignment horizontal="left" vertical="top"/>
    </xf>
    <xf numFmtId="173" fontId="6" fillId="0" borderId="0" xfId="68" applyNumberFormat="1" applyFont="1" applyAlignment="1" applyProtection="1">
      <alignment horizontal="left" vertical="top"/>
    </xf>
    <xf numFmtId="0" fontId="6" fillId="0" borderId="0" xfId="68" applyNumberFormat="1" applyFont="1" applyAlignment="1" applyProtection="1">
      <alignment vertical="top" wrapText="1"/>
    </xf>
    <xf numFmtId="173" fontId="6" fillId="0" borderId="0" xfId="68" quotePrefix="1" applyNumberFormat="1" applyFont="1" applyAlignment="1" applyProtection="1">
      <alignment horizontal="left" vertical="top"/>
    </xf>
    <xf numFmtId="0" fontId="6" fillId="0" borderId="0" xfId="68" quotePrefix="1" applyNumberFormat="1" applyFont="1" applyAlignment="1" applyProtection="1">
      <alignment vertical="top" wrapText="1"/>
    </xf>
    <xf numFmtId="0" fontId="6" fillId="0" borderId="0" xfId="68" quotePrefix="1" applyNumberFormat="1" applyFont="1" applyFill="1" applyAlignment="1" applyProtection="1">
      <alignment vertical="top" wrapText="1"/>
    </xf>
    <xf numFmtId="173" fontId="10" fillId="0" borderId="0" xfId="68" applyNumberFormat="1" applyFont="1" applyFill="1" applyAlignment="1" applyProtection="1">
      <alignment horizontal="left" vertical="top"/>
    </xf>
    <xf numFmtId="173" fontId="10" fillId="0" borderId="0" xfId="68" quotePrefix="1" applyNumberFormat="1" applyFont="1" applyAlignment="1" applyProtection="1">
      <alignment horizontal="left" vertical="top"/>
    </xf>
    <xf numFmtId="173" fontId="6" fillId="0" borderId="0" xfId="68" quotePrefix="1" applyNumberFormat="1" applyFont="1" applyFill="1" applyAlignment="1" applyProtection="1">
      <alignment horizontal="left" vertical="top"/>
    </xf>
    <xf numFmtId="173" fontId="6" fillId="0" borderId="0" xfId="68" applyNumberFormat="1" applyFont="1" applyFill="1" applyAlignment="1" applyProtection="1">
      <alignment vertical="top" wrapText="1"/>
    </xf>
    <xf numFmtId="0" fontId="6" fillId="0" borderId="0" xfId="68" applyNumberFormat="1" applyFont="1" applyFill="1" applyAlignment="1" applyProtection="1">
      <alignment vertical="top" wrapText="1"/>
    </xf>
    <xf numFmtId="173" fontId="10" fillId="0" borderId="0" xfId="68" applyNumberFormat="1" applyFont="1" applyBorder="1" applyAlignment="1" applyProtection="1">
      <alignment horizontal="left" vertical="top"/>
    </xf>
    <xf numFmtId="0" fontId="6" fillId="0" borderId="0" xfId="68" quotePrefix="1" applyNumberFormat="1" applyFont="1" applyBorder="1" applyAlignment="1" applyProtection="1">
      <alignment vertical="top" wrapText="1"/>
    </xf>
    <xf numFmtId="173" fontId="6" fillId="0" borderId="3" xfId="68" quotePrefix="1" applyNumberFormat="1" applyFont="1" applyBorder="1" applyAlignment="1" applyProtection="1">
      <alignment horizontal="left" vertical="top"/>
    </xf>
    <xf numFmtId="0" fontId="6" fillId="0" borderId="3" xfId="68" applyNumberFormat="1" applyFont="1" applyBorder="1" applyAlignment="1" applyProtection="1">
      <alignment vertical="top" wrapText="1"/>
    </xf>
    <xf numFmtId="173" fontId="6" fillId="0" borderId="3" xfId="68" applyNumberFormat="1" applyFont="1" applyBorder="1" applyAlignment="1" applyProtection="1">
      <alignment vertical="top" wrapText="1"/>
    </xf>
    <xf numFmtId="173" fontId="6" fillId="0" borderId="0" xfId="68" applyNumberFormat="1" applyFont="1" applyAlignment="1" applyProtection="1">
      <alignment vertical="top" wrapText="1"/>
    </xf>
    <xf numFmtId="173" fontId="6" fillId="0" borderId="3" xfId="68" applyNumberFormat="1" applyFont="1" applyBorder="1" applyAlignment="1" applyProtection="1">
      <alignment horizontal="left" vertical="top"/>
    </xf>
    <xf numFmtId="0" fontId="6" fillId="8" borderId="0" xfId="0" applyFont="1" applyFill="1" applyAlignment="1">
      <alignment horizontal="center"/>
    </xf>
    <xf numFmtId="0" fontId="10" fillId="8" borderId="12" xfId="0" applyFont="1" applyFill="1" applyBorder="1" applyAlignment="1">
      <alignment horizontal="center" vertical="top"/>
    </xf>
    <xf numFmtId="173" fontId="10" fillId="8" borderId="13" xfId="68" applyNumberFormat="1" applyFont="1" applyFill="1" applyBorder="1" applyAlignment="1" applyProtection="1">
      <alignment horizontal="left" vertical="top" wrapText="1"/>
    </xf>
    <xf numFmtId="0" fontId="10" fillId="8" borderId="0" xfId="0" applyFont="1" applyFill="1" applyAlignment="1">
      <alignment horizontal="center"/>
    </xf>
    <xf numFmtId="173" fontId="10" fillId="8" borderId="11" xfId="68" applyNumberFormat="1" applyFont="1" applyFill="1" applyBorder="1" applyAlignment="1" applyProtection="1">
      <alignment horizontal="left" vertical="top" wrapText="1"/>
    </xf>
    <xf numFmtId="0" fontId="6" fillId="0" borderId="0" xfId="0" applyFont="1" applyAlignment="1">
      <alignment horizontal="right" vertical="top"/>
    </xf>
    <xf numFmtId="0" fontId="6" fillId="0" borderId="0" xfId="0" applyFont="1" applyAlignment="1">
      <alignment vertical="top" wrapText="1"/>
    </xf>
    <xf numFmtId="3" fontId="6" fillId="0" borderId="0" xfId="0" applyNumberFormat="1" applyFont="1"/>
    <xf numFmtId="4" fontId="6" fillId="0" borderId="0" xfId="0" applyNumberFormat="1" applyFont="1" applyAlignment="1">
      <alignment horizontal="right"/>
    </xf>
    <xf numFmtId="4" fontId="6" fillId="0" borderId="0" xfId="0" applyNumberFormat="1" applyFont="1"/>
    <xf numFmtId="49" fontId="6" fillId="0" borderId="0" xfId="0" applyNumberFormat="1" applyFont="1" applyAlignment="1">
      <alignment horizontal="right" vertical="top"/>
    </xf>
    <xf numFmtId="0" fontId="6" fillId="0" borderId="0" xfId="0" quotePrefix="1" applyFont="1" applyAlignment="1">
      <alignment vertical="top" wrapText="1"/>
    </xf>
    <xf numFmtId="3" fontId="6" fillId="0" borderId="0" xfId="0" applyNumberFormat="1" applyFont="1" applyAlignment="1">
      <alignment horizontal="left"/>
    </xf>
    <xf numFmtId="4" fontId="6" fillId="0" borderId="0" xfId="0" applyNumberFormat="1" applyFont="1" applyProtection="1">
      <protection locked="0"/>
    </xf>
    <xf numFmtId="0" fontId="6" fillId="0" borderId="0" xfId="0" applyFont="1" applyProtection="1">
      <protection locked="0"/>
    </xf>
    <xf numFmtId="4" fontId="6" fillId="0" borderId="0" xfId="0" applyNumberFormat="1" applyFont="1" applyAlignment="1" applyProtection="1">
      <alignment horizontal="right"/>
      <protection locked="0"/>
    </xf>
    <xf numFmtId="0" fontId="6" fillId="0" borderId="0" xfId="0" applyFont="1" applyAlignment="1">
      <alignment horizontal="left" vertical="top" wrapText="1"/>
    </xf>
    <xf numFmtId="0" fontId="6" fillId="0" borderId="3" xfId="0" applyFont="1" applyBorder="1" applyAlignment="1">
      <alignment horizontal="right" vertical="top"/>
    </xf>
    <xf numFmtId="0" fontId="6" fillId="0" borderId="3" xfId="0" applyFont="1" applyBorder="1" applyAlignment="1">
      <alignment vertical="top" wrapText="1"/>
    </xf>
    <xf numFmtId="0" fontId="6" fillId="8" borderId="0" xfId="0" applyFont="1" applyFill="1" applyAlignment="1">
      <alignment horizontal="center" vertical="top"/>
    </xf>
    <xf numFmtId="0" fontId="6" fillId="0" borderId="0" xfId="0" applyFont="1" applyAlignment="1">
      <alignment horizontal="center"/>
    </xf>
    <xf numFmtId="0" fontId="6" fillId="0" borderId="0" xfId="0" quotePrefix="1" applyFont="1" applyAlignment="1">
      <alignment vertical="top"/>
    </xf>
    <xf numFmtId="0" fontId="6" fillId="0" borderId="0" xfId="0" applyFont="1" applyAlignment="1">
      <alignment vertical="top"/>
    </xf>
    <xf numFmtId="173" fontId="6" fillId="8" borderId="0" xfId="68" applyNumberFormat="1" applyFont="1" applyFill="1" applyBorder="1" applyAlignment="1" applyProtection="1">
      <alignment horizontal="left" vertical="top" wrapText="1"/>
    </xf>
    <xf numFmtId="164" fontId="6" fillId="0" borderId="0" xfId="0" applyNumberFormat="1" applyFont="1" applyAlignment="1">
      <alignment horizontal="center" vertical="top"/>
    </xf>
    <xf numFmtId="164" fontId="6" fillId="0" borderId="0" xfId="0" applyNumberFormat="1" applyFont="1" applyAlignment="1">
      <alignment horizontal="center" vertical="top" wrapText="1"/>
    </xf>
    <xf numFmtId="173" fontId="10" fillId="8" borderId="13" xfId="68" applyNumberFormat="1" applyFont="1" applyFill="1" applyBorder="1" applyAlignment="1" applyProtection="1">
      <alignment horizontal="center" wrapText="1"/>
    </xf>
    <xf numFmtId="1" fontId="10" fillId="8" borderId="13" xfId="68" applyNumberFormat="1" applyFont="1" applyFill="1" applyBorder="1" applyAlignment="1">
      <alignment horizontal="center"/>
    </xf>
    <xf numFmtId="164" fontId="6" fillId="8" borderId="13" xfId="68" applyNumberFormat="1" applyFont="1" applyFill="1" applyBorder="1" applyAlignment="1" applyProtection="1">
      <alignment horizontal="center"/>
    </xf>
    <xf numFmtId="164" fontId="10" fillId="8" borderId="14" xfId="0" applyNumberFormat="1" applyFont="1" applyFill="1" applyBorder="1" applyAlignment="1">
      <alignment horizontal="center"/>
    </xf>
    <xf numFmtId="173" fontId="6" fillId="8" borderId="11" xfId="68" applyNumberFormat="1" applyFont="1" applyFill="1" applyBorder="1" applyAlignment="1" applyProtection="1">
      <alignment horizontal="center" wrapText="1"/>
    </xf>
    <xf numFmtId="1" fontId="6" fillId="8" borderId="11" xfId="68" applyNumberFormat="1" applyFont="1" applyFill="1" applyBorder="1" applyAlignment="1">
      <alignment horizontal="center"/>
    </xf>
    <xf numFmtId="164" fontId="6" fillId="8" borderId="11" xfId="68" applyNumberFormat="1" applyFont="1" applyFill="1" applyBorder="1" applyAlignment="1" applyProtection="1">
      <alignment horizontal="center"/>
    </xf>
    <xf numFmtId="164" fontId="6" fillId="8" borderId="11" xfId="68" applyNumberFormat="1" applyFont="1" applyFill="1" applyBorder="1" applyAlignment="1">
      <alignment horizontal="center"/>
    </xf>
    <xf numFmtId="43" fontId="10" fillId="0" borderId="0" xfId="68" applyFont="1" applyAlignment="1">
      <alignment horizontal="center"/>
    </xf>
    <xf numFmtId="1" fontId="10" fillId="0" borderId="0" xfId="68" applyNumberFormat="1" applyFont="1" applyAlignment="1" applyProtection="1">
      <alignment horizontal="center"/>
    </xf>
    <xf numFmtId="164" fontId="6" fillId="0" borderId="0" xfId="68" applyNumberFormat="1" applyFont="1" applyAlignment="1" applyProtection="1">
      <alignment horizontal="center"/>
    </xf>
    <xf numFmtId="164" fontId="10" fillId="0" borderId="0" xfId="0" applyNumberFormat="1" applyFont="1" applyAlignment="1">
      <alignment horizontal="center"/>
    </xf>
    <xf numFmtId="49" fontId="6" fillId="0" borderId="0" xfId="0" applyNumberFormat="1" applyFont="1" applyAlignment="1">
      <alignment horizontal="center"/>
    </xf>
    <xf numFmtId="3" fontId="6" fillId="0" borderId="0" xfId="0" applyNumberFormat="1" applyFont="1" applyAlignment="1">
      <alignment horizontal="center"/>
    </xf>
    <xf numFmtId="164" fontId="6" fillId="0" borderId="0" xfId="0" applyNumberFormat="1" applyFont="1" applyAlignment="1">
      <alignment horizontal="center"/>
    </xf>
    <xf numFmtId="174" fontId="6" fillId="0" borderId="0" xfId="68" applyNumberFormat="1" applyFont="1" applyAlignment="1" applyProtection="1">
      <alignment horizontal="center"/>
    </xf>
    <xf numFmtId="1" fontId="6" fillId="0" borderId="0" xfId="68" applyNumberFormat="1" applyFont="1" applyAlignment="1" applyProtection="1">
      <alignment horizontal="center"/>
    </xf>
    <xf numFmtId="164" fontId="6" fillId="8" borderId="0" xfId="68" applyNumberFormat="1" applyFont="1" applyFill="1" applyBorder="1" applyAlignment="1" applyProtection="1">
      <alignment horizontal="center"/>
    </xf>
    <xf numFmtId="164" fontId="6" fillId="0" borderId="0" xfId="68" applyNumberFormat="1" applyFont="1" applyFill="1" applyAlignment="1" applyProtection="1">
      <alignment horizontal="center"/>
    </xf>
    <xf numFmtId="0" fontId="6" fillId="0" borderId="3" xfId="0" applyFont="1" applyBorder="1" applyAlignment="1">
      <alignment horizontal="center"/>
    </xf>
    <xf numFmtId="49" fontId="6" fillId="0" borderId="3" xfId="0" applyNumberFormat="1" applyFont="1" applyBorder="1" applyAlignment="1">
      <alignment horizontal="center"/>
    </xf>
    <xf numFmtId="0" fontId="6" fillId="0" borderId="0" xfId="0" applyFont="1" applyAlignment="1">
      <alignment horizontal="right"/>
    </xf>
    <xf numFmtId="1" fontId="6" fillId="0" borderId="0" xfId="0" applyNumberFormat="1" applyFont="1" applyAlignment="1">
      <alignment horizontal="center"/>
    </xf>
    <xf numFmtId="3" fontId="6" fillId="0" borderId="3" xfId="0" applyNumberFormat="1" applyFont="1" applyBorder="1" applyAlignment="1">
      <alignment horizontal="center"/>
    </xf>
    <xf numFmtId="164" fontId="6" fillId="0" borderId="3" xfId="0" applyNumberFormat="1" applyFont="1" applyBorder="1" applyAlignment="1">
      <alignment horizontal="center"/>
    </xf>
    <xf numFmtId="1" fontId="6" fillId="0" borderId="0" xfId="0" applyNumberFormat="1" applyFont="1" applyAlignment="1">
      <alignment horizontal="center" wrapText="1"/>
    </xf>
    <xf numFmtId="174" fontId="6" fillId="0" borderId="0" xfId="68" applyNumberFormat="1" applyFont="1" applyAlignment="1">
      <alignment horizontal="center"/>
    </xf>
    <xf numFmtId="164" fontId="6" fillId="8" borderId="0" xfId="0" applyNumberFormat="1" applyFont="1" applyFill="1" applyAlignment="1">
      <alignment horizontal="center"/>
    </xf>
    <xf numFmtId="4" fontId="6" fillId="0" borderId="0" xfId="0" applyNumberFormat="1" applyFont="1" applyAlignment="1">
      <alignment horizontal="center"/>
    </xf>
    <xf numFmtId="2" fontId="6" fillId="0" borderId="0" xfId="0" applyNumberFormat="1" applyFont="1" applyAlignment="1">
      <alignment horizontal="center" wrapText="1"/>
    </xf>
    <xf numFmtId="164" fontId="6" fillId="0" borderId="0" xfId="68" applyNumberFormat="1" applyFont="1" applyBorder="1" applyAlignment="1" applyProtection="1">
      <alignment horizontal="center"/>
    </xf>
    <xf numFmtId="164" fontId="6" fillId="0" borderId="0" xfId="0" applyNumberFormat="1" applyFont="1" applyAlignment="1">
      <alignment horizontal="right"/>
    </xf>
    <xf numFmtId="1" fontId="6" fillId="0" borderId="3" xfId="68" applyNumberFormat="1" applyFont="1" applyBorder="1" applyAlignment="1" applyProtection="1">
      <alignment horizontal="center"/>
    </xf>
    <xf numFmtId="43" fontId="6" fillId="0" borderId="0" xfId="68" applyFont="1" applyAlignment="1">
      <alignment horizontal="center"/>
    </xf>
    <xf numFmtId="0" fontId="10" fillId="0" borderId="0" xfId="0" applyFont="1" applyAlignment="1">
      <alignment horizontal="center" wrapText="1"/>
    </xf>
    <xf numFmtId="3" fontId="10" fillId="0" borderId="0" xfId="0" applyNumberFormat="1" applyFont="1" applyAlignment="1">
      <alignment horizontal="center" wrapText="1"/>
    </xf>
    <xf numFmtId="164" fontId="6" fillId="0" borderId="0" xfId="0" applyNumberFormat="1" applyFont="1"/>
    <xf numFmtId="164" fontId="10" fillId="0" borderId="0" xfId="0" applyNumberFormat="1" applyFont="1"/>
    <xf numFmtId="1" fontId="6" fillId="0" borderId="3" xfId="0" applyNumberFormat="1" applyFont="1" applyBorder="1" applyAlignment="1">
      <alignment horizontal="center"/>
    </xf>
    <xf numFmtId="43" fontId="6" fillId="0" borderId="3" xfId="68" applyFont="1" applyBorder="1" applyAlignment="1">
      <alignment horizontal="center"/>
    </xf>
    <xf numFmtId="164" fontId="6" fillId="0" borderId="3" xfId="68" applyNumberFormat="1" applyFont="1" applyBorder="1" applyAlignment="1" applyProtection="1">
      <alignment horizontal="center"/>
    </xf>
    <xf numFmtId="173" fontId="6" fillId="8" borderId="0" xfId="68" applyNumberFormat="1" applyFont="1" applyFill="1" applyBorder="1" applyAlignment="1" applyProtection="1">
      <alignment horizontal="center" wrapText="1"/>
    </xf>
    <xf numFmtId="1" fontId="6" fillId="8" borderId="0" xfId="68" applyNumberFormat="1" applyFont="1" applyFill="1" applyBorder="1" applyAlignment="1">
      <alignment horizontal="center"/>
    </xf>
    <xf numFmtId="164" fontId="6" fillId="0" borderId="4" xfId="0" applyNumberFormat="1" applyFont="1" applyBorder="1" applyAlignment="1">
      <alignment horizontal="right"/>
    </xf>
    <xf numFmtId="164" fontId="6" fillId="0" borderId="0" xfId="0" applyNumberFormat="1" applyFont="1" applyAlignment="1">
      <alignment horizontal="left" wrapText="1"/>
    </xf>
    <xf numFmtId="164" fontId="6" fillId="0" borderId="0" xfId="29" applyNumberFormat="1" applyFont="1" applyAlignment="1">
      <alignment horizontal="right"/>
    </xf>
    <xf numFmtId="164" fontId="6" fillId="0" borderId="0" xfId="29" applyNumberFormat="1" applyFont="1" applyFill="1" applyBorder="1" applyAlignment="1">
      <alignment horizontal="right"/>
    </xf>
    <xf numFmtId="164" fontId="6" fillId="0" borderId="0" xfId="30" applyFont="1" applyFill="1" applyAlignment="1">
      <alignment horizontal="center"/>
    </xf>
    <xf numFmtId="164" fontId="6" fillId="0" borderId="0" xfId="30" applyFont="1" applyAlignment="1" applyProtection="1">
      <alignment horizontal="center"/>
      <protection locked="0"/>
    </xf>
    <xf numFmtId="164" fontId="6" fillId="0" borderId="0" xfId="29" applyNumberFormat="1" applyFont="1" applyFill="1" applyAlignment="1"/>
    <xf numFmtId="164" fontId="6" fillId="0" borderId="0" xfId="30" applyFont="1" applyFill="1" applyAlignment="1" applyProtection="1">
      <alignment horizontal="center"/>
      <protection locked="0"/>
    </xf>
    <xf numFmtId="164" fontId="6" fillId="0" borderId="0" xfId="29" applyNumberFormat="1" applyFont="1" applyAlignment="1"/>
    <xf numFmtId="164" fontId="6" fillId="0" borderId="7" xfId="0" applyNumberFormat="1" applyFont="1" applyBorder="1" applyAlignment="1">
      <alignment horizontal="right"/>
    </xf>
    <xf numFmtId="164" fontId="6" fillId="0" borderId="7" xfId="0" applyNumberFormat="1" applyFont="1" applyBorder="1" applyAlignment="1">
      <alignment horizontal="center"/>
    </xf>
    <xf numFmtId="164" fontId="6" fillId="0" borderId="0" xfId="0" applyNumberFormat="1" applyFont="1" applyAlignment="1">
      <alignment horizontal="left"/>
    </xf>
    <xf numFmtId="164" fontId="10" fillId="0" borderId="0" xfId="0" applyNumberFormat="1" applyFont="1" applyAlignment="1">
      <alignment horizontal="left" vertical="top" wrapText="1"/>
    </xf>
    <xf numFmtId="164" fontId="0" fillId="0" borderId="0" xfId="0" applyNumberFormat="1"/>
    <xf numFmtId="164" fontId="6" fillId="0" borderId="0" xfId="30" applyFont="1" applyAlignment="1">
      <alignment horizontal="center"/>
    </xf>
    <xf numFmtId="164" fontId="23" fillId="0" borderId="0" xfId="30" applyFont="1" applyAlignment="1">
      <alignment horizontal="center" vertical="top" wrapText="1"/>
    </xf>
    <xf numFmtId="164" fontId="6" fillId="0" borderId="7" xfId="0" applyNumberFormat="1" applyFont="1" applyBorder="1" applyAlignment="1">
      <alignment horizontal="center" vertical="top"/>
    </xf>
    <xf numFmtId="173" fontId="6" fillId="0" borderId="15" xfId="68" applyNumberFormat="1" applyFont="1" applyBorder="1" applyAlignment="1" applyProtection="1">
      <alignment horizontal="left" vertical="top"/>
    </xf>
    <xf numFmtId="164" fontId="6" fillId="0" borderId="16" xfId="0" applyNumberFormat="1" applyFont="1" applyBorder="1" applyAlignment="1">
      <alignment horizontal="center"/>
    </xf>
    <xf numFmtId="4" fontId="6" fillId="0" borderId="0" xfId="0" applyNumberFormat="1" applyFont="1" applyAlignment="1">
      <alignment horizontal="right" vertical="top"/>
    </xf>
    <xf numFmtId="177" fontId="6" fillId="0" borderId="0" xfId="0" applyNumberFormat="1" applyFont="1" applyAlignment="1">
      <alignment horizontal="right" vertical="top"/>
    </xf>
    <xf numFmtId="177" fontId="6" fillId="0" borderId="0" xfId="0" applyNumberFormat="1" applyFont="1" applyAlignment="1">
      <alignment horizontal="right"/>
    </xf>
    <xf numFmtId="0" fontId="44" fillId="0" borderId="0" xfId="0" applyFont="1" applyAlignment="1">
      <alignment vertical="top"/>
    </xf>
    <xf numFmtId="0" fontId="45" fillId="0" borderId="0" xfId="0" applyFont="1"/>
    <xf numFmtId="0" fontId="46" fillId="0" borderId="0" xfId="0" applyFont="1"/>
    <xf numFmtId="0" fontId="46" fillId="0" borderId="0" xfId="0" applyFont="1" applyAlignment="1">
      <alignment vertical="top"/>
    </xf>
    <xf numFmtId="0" fontId="49" fillId="0" borderId="0" xfId="0" applyFont="1"/>
    <xf numFmtId="0" fontId="44" fillId="3" borderId="19" xfId="0" applyFont="1" applyFill="1" applyBorder="1" applyAlignment="1">
      <alignment vertical="top"/>
    </xf>
    <xf numFmtId="0" fontId="45" fillId="3" borderId="19" xfId="0" applyFont="1" applyFill="1" applyBorder="1"/>
    <xf numFmtId="0" fontId="44" fillId="3" borderId="19" xfId="0" applyFont="1" applyFill="1" applyBorder="1" applyAlignment="1">
      <alignment horizontal="center"/>
    </xf>
    <xf numFmtId="0" fontId="44" fillId="0" borderId="0" xfId="0" applyFont="1"/>
    <xf numFmtId="0" fontId="50" fillId="0" borderId="0" xfId="0" applyFont="1" applyAlignment="1">
      <alignment vertical="top"/>
    </xf>
    <xf numFmtId="0" fontId="10" fillId="0" borderId="0" xfId="0" applyFont="1"/>
    <xf numFmtId="0" fontId="50" fillId="0" borderId="0" xfId="0" applyFont="1" applyAlignment="1">
      <alignment horizontal="center"/>
    </xf>
    <xf numFmtId="0" fontId="50" fillId="0" borderId="0" xfId="0" applyFont="1"/>
    <xf numFmtId="49" fontId="6" fillId="0" borderId="0" xfId="0" applyNumberFormat="1" applyFont="1" applyAlignment="1">
      <alignment vertical="top"/>
    </xf>
    <xf numFmtId="0" fontId="23" fillId="0" borderId="0" xfId="0" applyFont="1"/>
    <xf numFmtId="0" fontId="23" fillId="0" borderId="0" xfId="0" applyFont="1" applyAlignment="1">
      <alignment horizontal="right"/>
    </xf>
    <xf numFmtId="4" fontId="23" fillId="0" borderId="0" xfId="0" applyNumberFormat="1" applyFont="1" applyAlignment="1">
      <alignment horizontal="right"/>
    </xf>
    <xf numFmtId="177" fontId="23" fillId="0" borderId="0" xfId="0" applyNumberFormat="1" applyFont="1" applyAlignment="1">
      <alignment horizontal="right"/>
    </xf>
    <xf numFmtId="0" fontId="48" fillId="0" borderId="0" xfId="0" applyFont="1" applyAlignment="1">
      <alignment horizontal="justify" vertical="top" wrapText="1"/>
    </xf>
    <xf numFmtId="0" fontId="23" fillId="0" borderId="0" xfId="0" applyFont="1" applyAlignment="1">
      <alignment horizontal="right" vertical="top"/>
    </xf>
    <xf numFmtId="4" fontId="23" fillId="0" borderId="0" xfId="0" applyNumberFormat="1" applyFont="1" applyAlignment="1">
      <alignment horizontal="right" vertical="top"/>
    </xf>
    <xf numFmtId="177" fontId="23" fillId="0" borderId="0" xfId="0" applyNumberFormat="1" applyFont="1" applyAlignment="1">
      <alignment horizontal="right" vertical="top"/>
    </xf>
    <xf numFmtId="178" fontId="23" fillId="0" borderId="0" xfId="0" applyNumberFormat="1" applyFont="1" applyAlignment="1">
      <alignment horizontal="right" vertical="top"/>
    </xf>
    <xf numFmtId="49" fontId="23" fillId="0" borderId="0" xfId="0" applyNumberFormat="1" applyFont="1" applyAlignment="1">
      <alignment horizontal="center" vertical="top"/>
    </xf>
    <xf numFmtId="0" fontId="23" fillId="0" borderId="0" xfId="0" applyFont="1" applyAlignment="1">
      <alignment vertical="top"/>
    </xf>
    <xf numFmtId="49" fontId="44" fillId="10" borderId="20" xfId="0" applyNumberFormat="1" applyFont="1" applyFill="1" applyBorder="1" applyAlignment="1">
      <alignment vertical="top"/>
    </xf>
    <xf numFmtId="0" fontId="45" fillId="10" borderId="20" xfId="0" applyFont="1" applyFill="1" applyBorder="1" applyAlignment="1">
      <alignment horizontal="left" vertical="top" wrapText="1"/>
    </xf>
    <xf numFmtId="0" fontId="44" fillId="10" borderId="20" xfId="0" applyFont="1" applyFill="1" applyBorder="1" applyAlignment="1">
      <alignment horizontal="right"/>
    </xf>
    <xf numFmtId="4" fontId="44" fillId="10" borderId="20" xfId="0" applyNumberFormat="1" applyFont="1" applyFill="1" applyBorder="1" applyAlignment="1">
      <alignment horizontal="right"/>
    </xf>
    <xf numFmtId="177" fontId="44" fillId="10" borderId="20" xfId="0" applyNumberFormat="1" applyFont="1" applyFill="1" applyBorder="1" applyAlignment="1">
      <alignment horizontal="right"/>
    </xf>
    <xf numFmtId="0" fontId="47" fillId="9" borderId="17" xfId="71" applyFont="1" applyFill="1" applyBorder="1"/>
    <xf numFmtId="0" fontId="48" fillId="9" borderId="6" xfId="71" applyFont="1" applyFill="1" applyBorder="1"/>
    <xf numFmtId="4" fontId="48" fillId="9" borderId="6" xfId="71" applyNumberFormat="1" applyFont="1" applyFill="1" applyBorder="1"/>
    <xf numFmtId="4" fontId="48" fillId="9" borderId="6" xfId="71" applyNumberFormat="1" applyFont="1" applyFill="1" applyBorder="1" applyAlignment="1">
      <alignment horizontal="right"/>
    </xf>
    <xf numFmtId="4" fontId="48" fillId="9" borderId="18" xfId="71" applyNumberFormat="1" applyFont="1" applyFill="1" applyBorder="1"/>
    <xf numFmtId="0" fontId="48" fillId="0" borderId="0" xfId="71" applyFont="1"/>
    <xf numFmtId="4" fontId="48" fillId="0" borderId="0" xfId="71" applyNumberFormat="1" applyFont="1"/>
    <xf numFmtId="4" fontId="48" fillId="0" borderId="0" xfId="71" applyNumberFormat="1" applyFont="1" applyAlignment="1">
      <alignment horizontal="right"/>
    </xf>
    <xf numFmtId="2" fontId="6" fillId="0" borderId="0" xfId="0" applyNumberFormat="1" applyFont="1"/>
    <xf numFmtId="178" fontId="23" fillId="0" borderId="0" xfId="0" applyNumberFormat="1" applyFont="1" applyAlignment="1">
      <alignment horizontal="right"/>
    </xf>
    <xf numFmtId="49" fontId="6" fillId="0" borderId="0" xfId="0" applyNumberFormat="1" applyFont="1" applyAlignment="1">
      <alignment horizontal="center" vertical="top"/>
    </xf>
    <xf numFmtId="0" fontId="10" fillId="0" borderId="0" xfId="0" applyFont="1" applyAlignment="1">
      <alignment horizontal="justify" vertical="top" wrapText="1"/>
    </xf>
    <xf numFmtId="0" fontId="10" fillId="9" borderId="17" xfId="71" applyFont="1" applyFill="1" applyBorder="1"/>
    <xf numFmtId="0" fontId="6" fillId="9" borderId="6" xfId="71" applyFont="1" applyFill="1" applyBorder="1"/>
    <xf numFmtId="4" fontId="6" fillId="9" borderId="6" xfId="71" applyNumberFormat="1" applyFont="1" applyFill="1" applyBorder="1"/>
    <xf numFmtId="4" fontId="6" fillId="9" borderId="6" xfId="71" applyNumberFormat="1" applyFont="1" applyFill="1" applyBorder="1" applyAlignment="1">
      <alignment horizontal="right"/>
    </xf>
    <xf numFmtId="4" fontId="6" fillId="9" borderId="18" xfId="71" applyNumberFormat="1" applyFont="1" applyFill="1" applyBorder="1"/>
    <xf numFmtId="0" fontId="6" fillId="0" borderId="0" xfId="71" applyFont="1" applyAlignment="1">
      <alignment horizontal="justify" vertical="top" wrapText="1"/>
    </xf>
    <xf numFmtId="0" fontId="50" fillId="3" borderId="19" xfId="0" applyFont="1" applyFill="1" applyBorder="1" applyAlignment="1">
      <alignment vertical="top"/>
    </xf>
    <xf numFmtId="0" fontId="50" fillId="3" borderId="19" xfId="0" applyFont="1" applyFill="1" applyBorder="1"/>
    <xf numFmtId="0" fontId="50" fillId="3" borderId="19" xfId="0" applyFont="1" applyFill="1" applyBorder="1" applyAlignment="1">
      <alignment horizontal="center"/>
    </xf>
    <xf numFmtId="49" fontId="50" fillId="10" borderId="20" xfId="0" applyNumberFormat="1" applyFont="1" applyFill="1" applyBorder="1" applyAlignment="1">
      <alignment vertical="top"/>
    </xf>
    <xf numFmtId="0" fontId="50" fillId="10" borderId="20" xfId="0" applyFont="1" applyFill="1" applyBorder="1" applyAlignment="1">
      <alignment horizontal="left" vertical="top" wrapText="1"/>
    </xf>
    <xf numFmtId="0" fontId="50" fillId="10" borderId="20" xfId="0" applyFont="1" applyFill="1" applyBorder="1" applyAlignment="1">
      <alignment horizontal="right"/>
    </xf>
    <xf numFmtId="4" fontId="50" fillId="10" borderId="20" xfId="0" applyNumberFormat="1" applyFont="1" applyFill="1" applyBorder="1" applyAlignment="1">
      <alignment horizontal="right"/>
    </xf>
    <xf numFmtId="177" fontId="50" fillId="10" borderId="20" xfId="0" applyNumberFormat="1" applyFont="1" applyFill="1" applyBorder="1" applyAlignment="1">
      <alignment horizontal="right"/>
    </xf>
    <xf numFmtId="0" fontId="49" fillId="0" borderId="0" xfId="0" applyFont="1" applyAlignment="1">
      <alignment horizontal="justify" vertical="top" wrapText="1"/>
    </xf>
    <xf numFmtId="0" fontId="49" fillId="0" borderId="0" xfId="0" applyFont="1" applyAlignment="1">
      <alignment horizontal="right"/>
    </xf>
    <xf numFmtId="4" fontId="49" fillId="0" borderId="0" xfId="0" applyNumberFormat="1" applyFont="1" applyAlignment="1">
      <alignment horizontal="right"/>
    </xf>
    <xf numFmtId="177" fontId="49" fillId="0" borderId="0" xfId="0" applyNumberFormat="1" applyFont="1" applyAlignment="1">
      <alignment horizontal="right"/>
    </xf>
    <xf numFmtId="2" fontId="23" fillId="0" borderId="0" xfId="0" applyNumberFormat="1" applyFont="1"/>
    <xf numFmtId="178" fontId="23" fillId="0" borderId="0" xfId="0" applyNumberFormat="1" applyFont="1"/>
    <xf numFmtId="0" fontId="23" fillId="0" borderId="0" xfId="0" applyFont="1" applyAlignment="1">
      <alignment wrapText="1"/>
    </xf>
    <xf numFmtId="49" fontId="50" fillId="0" borderId="19" xfId="0" applyNumberFormat="1" applyFont="1" applyBorder="1" applyAlignment="1">
      <alignment vertical="top"/>
    </xf>
    <xf numFmtId="49" fontId="23" fillId="0" borderId="0" xfId="0" applyNumberFormat="1" applyFont="1" applyAlignment="1">
      <alignment horizontal="left" vertical="top"/>
    </xf>
    <xf numFmtId="4" fontId="6" fillId="0" borderId="0" xfId="3" applyFont="1" applyAlignment="1">
      <alignment horizontal="justify"/>
    </xf>
    <xf numFmtId="0" fontId="23" fillId="0" borderId="0" xfId="0" applyFont="1" applyAlignment="1">
      <alignment vertical="top" wrapText="1"/>
    </xf>
    <xf numFmtId="2" fontId="6" fillId="0" borderId="0" xfId="0" applyNumberFormat="1" applyFont="1" applyAlignment="1">
      <alignment horizontal="right"/>
    </xf>
    <xf numFmtId="2" fontId="6" fillId="0" borderId="0" xfId="3" applyNumberFormat="1" applyFont="1" applyAlignment="1">
      <alignment horizontal="right" wrapText="1"/>
    </xf>
    <xf numFmtId="2" fontId="6" fillId="0" borderId="0" xfId="28" applyNumberFormat="1" applyFont="1" applyAlignment="1">
      <alignment horizontal="center" wrapText="1"/>
    </xf>
    <xf numFmtId="164" fontId="6" fillId="11" borderId="0" xfId="68" applyNumberFormat="1" applyFont="1" applyFill="1" applyBorder="1" applyAlignment="1" applyProtection="1">
      <alignment horizontal="center"/>
    </xf>
    <xf numFmtId="164" fontId="6" fillId="11" borderId="0" xfId="68" applyNumberFormat="1" applyFont="1" applyFill="1" applyAlignment="1" applyProtection="1">
      <alignment horizontal="center"/>
    </xf>
    <xf numFmtId="164" fontId="6" fillId="11" borderId="0" xfId="0" applyNumberFormat="1" applyFont="1" applyFill="1" applyAlignment="1">
      <alignment horizontal="center"/>
    </xf>
    <xf numFmtId="164" fontId="6" fillId="11" borderId="3" xfId="0" applyNumberFormat="1" applyFont="1" applyFill="1" applyBorder="1" applyAlignment="1">
      <alignment horizontal="center"/>
    </xf>
    <xf numFmtId="44" fontId="6" fillId="11" borderId="0" xfId="30" applyNumberFormat="1" applyFont="1" applyFill="1" applyAlignment="1" applyProtection="1">
      <alignment horizontal="center" vertical="top"/>
      <protection locked="0"/>
    </xf>
    <xf numFmtId="164" fontId="6" fillId="11" borderId="0" xfId="30" applyFont="1" applyFill="1" applyAlignment="1" applyProtection="1">
      <alignment horizontal="center"/>
      <protection locked="0"/>
    </xf>
    <xf numFmtId="164" fontId="6" fillId="11" borderId="0" xfId="30" applyFont="1" applyFill="1" applyAlignment="1">
      <alignment horizontal="center"/>
    </xf>
    <xf numFmtId="164" fontId="6" fillId="11" borderId="0" xfId="3" applyNumberFormat="1" applyFont="1" applyFill="1" applyAlignment="1">
      <alignment horizontal="right" wrapText="1"/>
    </xf>
    <xf numFmtId="44" fontId="6" fillId="11" borderId="0" xfId="3" applyNumberFormat="1" applyFont="1" applyFill="1" applyAlignment="1">
      <alignment horizontal="right" wrapText="1"/>
    </xf>
    <xf numFmtId="178" fontId="23" fillId="11" borderId="0" xfId="0" applyNumberFormat="1" applyFont="1" applyFill="1"/>
    <xf numFmtId="166" fontId="6" fillId="11" borderId="0" xfId="0" applyNumberFormat="1" applyFont="1" applyFill="1"/>
    <xf numFmtId="2" fontId="6" fillId="11" borderId="0" xfId="28" applyNumberFormat="1" applyFont="1" applyFill="1" applyAlignment="1">
      <alignment horizontal="center" wrapText="1"/>
    </xf>
    <xf numFmtId="44" fontId="6" fillId="11" borderId="0" xfId="3" applyNumberFormat="1" applyFont="1" applyFill="1" applyAlignment="1">
      <alignment horizontal="right" vertical="top" wrapText="1"/>
    </xf>
    <xf numFmtId="177" fontId="49" fillId="11" borderId="0" xfId="0" applyNumberFormat="1" applyFont="1" applyFill="1" applyAlignment="1">
      <alignment horizontal="right"/>
    </xf>
    <xf numFmtId="177" fontId="6" fillId="11" borderId="0" xfId="0" applyNumberFormat="1" applyFont="1" applyFill="1" applyAlignment="1">
      <alignment horizontal="right"/>
    </xf>
    <xf numFmtId="178" fontId="23" fillId="11" borderId="0" xfId="0" applyNumberFormat="1" applyFont="1" applyFill="1" applyAlignment="1">
      <alignment horizontal="right"/>
    </xf>
    <xf numFmtId="2" fontId="6" fillId="11" borderId="0" xfId="0" applyNumberFormat="1" applyFont="1" applyFill="1" applyAlignment="1">
      <alignment horizontal="right"/>
    </xf>
    <xf numFmtId="164" fontId="0" fillId="11" borderId="0" xfId="0" applyNumberFormat="1" applyFill="1"/>
    <xf numFmtId="4" fontId="43" fillId="0" borderId="0" xfId="3" applyFont="1" applyAlignment="1">
      <alignment horizontal="center" wrapText="1"/>
    </xf>
    <xf numFmtId="4" fontId="43" fillId="0" borderId="0" xfId="3" applyFont="1" applyAlignment="1">
      <alignment horizontal="right" wrapText="1"/>
    </xf>
    <xf numFmtId="44" fontId="43" fillId="0" borderId="0" xfId="3" applyNumberFormat="1" applyFont="1" applyAlignment="1">
      <alignment horizontal="right" wrapText="1"/>
    </xf>
    <xf numFmtId="4" fontId="6" fillId="0" borderId="0" xfId="3" applyFont="1" applyAlignment="1">
      <alignment horizontal="left" vertical="top" wrapText="1"/>
    </xf>
    <xf numFmtId="0" fontId="0" fillId="0" borderId="0" xfId="0" applyAlignment="1">
      <alignment horizontal="left" vertical="top" wrapText="1"/>
    </xf>
    <xf numFmtId="4" fontId="6" fillId="0" borderId="0" xfId="3" applyFont="1">
      <alignment vertical="top" wrapText="1"/>
    </xf>
    <xf numFmtId="0" fontId="0" fillId="0" borderId="0" xfId="0" applyAlignment="1">
      <alignment vertical="top" wrapText="1"/>
    </xf>
    <xf numFmtId="4" fontId="21" fillId="0" borderId="0" xfId="3" applyFont="1" applyAlignment="1">
      <alignment horizontal="left" vertical="top" wrapText="1"/>
    </xf>
    <xf numFmtId="4" fontId="20" fillId="0" borderId="0" xfId="3" applyFont="1" applyAlignment="1">
      <alignment horizontal="left" vertical="top" wrapText="1"/>
    </xf>
    <xf numFmtId="4" fontId="5" fillId="0" borderId="0" xfId="3" applyFont="1" applyAlignment="1">
      <alignment horizontal="left" vertical="top" wrapText="1"/>
    </xf>
    <xf numFmtId="4" fontId="10" fillId="0" borderId="3" xfId="3" applyFont="1" applyBorder="1">
      <alignment vertical="top" wrapText="1"/>
    </xf>
    <xf numFmtId="0" fontId="12" fillId="0" borderId="3" xfId="0" applyFont="1" applyBorder="1" applyAlignment="1">
      <alignment vertical="top" wrapText="1"/>
    </xf>
    <xf numFmtId="4" fontId="4" fillId="0" borderId="0" xfId="3" applyFont="1" applyAlignment="1">
      <alignment horizontal="left" vertical="top" wrapText="1"/>
    </xf>
    <xf numFmtId="4" fontId="5" fillId="0" borderId="1" xfId="3" applyFont="1" applyBorder="1" applyAlignment="1">
      <alignment horizontal="left" vertical="top" wrapText="1"/>
    </xf>
    <xf numFmtId="4" fontId="2" fillId="0" borderId="5" xfId="3" applyFont="1" applyBorder="1" applyAlignment="1">
      <alignment horizontal="left" vertical="top" wrapText="1"/>
    </xf>
    <xf numFmtId="4" fontId="6" fillId="0" borderId="2" xfId="3" applyFont="1" applyBorder="1" applyAlignment="1">
      <alignment horizontal="right" wrapText="1"/>
    </xf>
    <xf numFmtId="4" fontId="6" fillId="0" borderId="3" xfId="3" applyFont="1" applyBorder="1" applyAlignment="1">
      <alignment horizontal="right"/>
    </xf>
    <xf numFmtId="49" fontId="6" fillId="0" borderId="0" xfId="3" applyNumberFormat="1" applyFont="1" applyAlignment="1">
      <alignment horizontal="left" wrapText="1"/>
    </xf>
    <xf numFmtId="0" fontId="48" fillId="0" borderId="0" xfId="71" applyFont="1" applyAlignment="1">
      <alignment wrapText="1"/>
    </xf>
    <xf numFmtId="0" fontId="6" fillId="0" borderId="17" xfId="71" applyFont="1" applyBorder="1" applyAlignment="1">
      <alignment horizontal="justify" vertical="top" wrapText="1"/>
    </xf>
    <xf numFmtId="0" fontId="23" fillId="0" borderId="6" xfId="0" applyFont="1" applyBorder="1" applyAlignment="1">
      <alignment horizontal="justify" vertical="top" wrapText="1"/>
    </xf>
    <xf numFmtId="0" fontId="23" fillId="0" borderId="18" xfId="0" applyFont="1" applyBorder="1" applyAlignment="1">
      <alignment horizontal="justify" vertical="top" wrapText="1"/>
    </xf>
    <xf numFmtId="164" fontId="6" fillId="0" borderId="0" xfId="3" applyNumberFormat="1" applyFont="1" applyAlignment="1">
      <alignment horizontal="justify" vertical="top"/>
    </xf>
    <xf numFmtId="164" fontId="0" fillId="0" borderId="0" xfId="0" applyNumberFormat="1"/>
    <xf numFmtId="4" fontId="6" fillId="0" borderId="0" xfId="3" applyFont="1" applyAlignment="1">
      <alignment horizontal="left" vertical="center" wrapText="1"/>
    </xf>
    <xf numFmtId="4" fontId="6" fillId="0" borderId="2" xfId="3" applyFont="1" applyBorder="1" applyAlignment="1">
      <alignment horizontal="right"/>
    </xf>
    <xf numFmtId="4" fontId="6" fillId="0" borderId="0" xfId="3" applyFont="1" applyAlignment="1">
      <alignment horizontal="justify" vertical="top" wrapText="1"/>
    </xf>
    <xf numFmtId="4" fontId="6" fillId="0" borderId="0" xfId="3" applyFont="1" applyAlignment="1">
      <alignment horizontal="center" vertical="top" wrapText="1"/>
    </xf>
    <xf numFmtId="0" fontId="10" fillId="0" borderId="0" xfId="28" applyFont="1" applyFill="1" applyAlignment="1">
      <alignment horizontal="justify" vertical="top" wrapText="1"/>
    </xf>
    <xf numFmtId="0" fontId="6" fillId="0" borderId="0" xfId="0" applyFont="1" applyAlignment="1">
      <alignment wrapText="1"/>
    </xf>
    <xf numFmtId="0" fontId="6" fillId="0" borderId="4" xfId="28" applyFont="1" applyFill="1" applyBorder="1" applyAlignment="1">
      <alignment horizontal="right" wrapText="1"/>
    </xf>
    <xf numFmtId="3" fontId="6" fillId="0" borderId="0" xfId="3" applyNumberFormat="1" applyFont="1" applyAlignment="1">
      <alignment horizontal="justify" vertical="top" wrapText="1"/>
    </xf>
    <xf numFmtId="0" fontId="0" fillId="0" borderId="0" xfId="0" applyAlignment="1">
      <alignment wrapText="1"/>
    </xf>
    <xf numFmtId="4" fontId="10" fillId="0" borderId="2" xfId="3" applyFont="1" applyBorder="1" applyAlignment="1">
      <alignment horizontal="right"/>
    </xf>
    <xf numFmtId="0" fontId="6" fillId="0" borderId="4" xfId="0" applyFont="1" applyBorder="1" applyAlignment="1">
      <alignment horizontal="right" vertical="top" wrapText="1"/>
    </xf>
    <xf numFmtId="0" fontId="0" fillId="0" borderId="4" xfId="0" applyBorder="1" applyAlignment="1">
      <alignment horizontal="right"/>
    </xf>
    <xf numFmtId="0" fontId="6" fillId="0" borderId="4" xfId="0" applyFont="1" applyBorder="1" applyAlignment="1">
      <alignment horizontal="right" vertical="top"/>
    </xf>
    <xf numFmtId="0" fontId="43" fillId="0" borderId="0" xfId="68" applyNumberFormat="1" applyFont="1" applyAlignment="1" applyProtection="1">
      <alignment horizontal="left" vertical="top" wrapText="1"/>
    </xf>
  </cellXfs>
  <cellStyles count="72">
    <cellStyle name="args.style" xfId="39" xr:uid="{4C8DE0CE-1A8F-4E3D-A06D-1A4E0DA9107A}"/>
    <cellStyle name="Body" xfId="40" xr:uid="{2CA56A5C-F450-461E-8103-6FC956C0A773}"/>
    <cellStyle name="Calc Currency (0)" xfId="41" xr:uid="{D1BE8130-820C-413E-9B33-85AC6EF6F90D}"/>
    <cellStyle name="Copied" xfId="42" xr:uid="{A48B65E0-5446-4745-898A-BD0AB0D0B82E}"/>
    <cellStyle name="Element-delo" xfId="43" xr:uid="{684AB923-CAF1-49C9-B8D3-8C92BC8D153E}"/>
    <cellStyle name="Entered" xfId="44" xr:uid="{E795DA61-EF80-4CED-9C4F-2CE807E29D57}"/>
    <cellStyle name="Error 1" xfId="1" xr:uid="{00000000-0005-0000-0000-000000000000}"/>
    <cellStyle name="Excel Built-in Normal" xfId="2" xr:uid="{00000000-0005-0000-0000-000001000000}"/>
    <cellStyle name="Excel Built-in Normal 1" xfId="3" xr:uid="{00000000-0005-0000-0000-000002000000}"/>
    <cellStyle name="Grey" xfId="45" xr:uid="{62DA7B7C-0EA0-4FA3-8C3F-09FCC255AB19}"/>
    <cellStyle name="Head 1" xfId="46" xr:uid="{0E25E0E2-8A84-4141-B8C7-F63AA4C1158E}"/>
    <cellStyle name="Header1" xfId="47" xr:uid="{1447BD91-23DD-485E-9254-933F20A120C1}"/>
    <cellStyle name="Header2" xfId="48" xr:uid="{53EFEA2C-DCF5-4CB4-A3B7-8FF5E7BB5B4C}"/>
    <cellStyle name="HEADINGS" xfId="49" xr:uid="{8938A4C8-FC22-46BB-9A25-FCCC0F850AF4}"/>
    <cellStyle name="HEADINGSTOP" xfId="50" xr:uid="{8758DDC7-554F-40EF-B562-D768C9DC57D7}"/>
    <cellStyle name="Input [yellow]" xfId="51" xr:uid="{5A9D615A-E9B0-4E89-8364-FA4C8AA6DDB3}"/>
    <cellStyle name="Migliaia (0)_RESULTS" xfId="52" xr:uid="{3C9BB5D0-FDAC-4E3F-A340-995E6F784DE5}"/>
    <cellStyle name="Migliaia_RESULTS" xfId="53" xr:uid="{0D0A2608-5C7E-48B5-9BDB-4C1121324590}"/>
    <cellStyle name="naslov2" xfId="35" xr:uid="{C99E6666-C03B-41BA-B9A5-CE47668330DB}"/>
    <cellStyle name="Navadno" xfId="0" builtinId="0"/>
    <cellStyle name="Navadno 10" xfId="4" xr:uid="{00000000-0005-0000-0000-000004000000}"/>
    <cellStyle name="Navadno 11" xfId="5" xr:uid="{00000000-0005-0000-0000-000005000000}"/>
    <cellStyle name="Navadno 12" xfId="6" xr:uid="{00000000-0005-0000-0000-000006000000}"/>
    <cellStyle name="Navadno 13" xfId="7" xr:uid="{00000000-0005-0000-0000-000007000000}"/>
    <cellStyle name="Navadno 14" xfId="8" xr:uid="{00000000-0005-0000-0000-000008000000}"/>
    <cellStyle name="Navadno 15" xfId="9" xr:uid="{00000000-0005-0000-0000-000009000000}"/>
    <cellStyle name="Navadno 16" xfId="10" xr:uid="{00000000-0005-0000-0000-00000A000000}"/>
    <cellStyle name="Navadno 17" xfId="11" xr:uid="{00000000-0005-0000-0000-00000B000000}"/>
    <cellStyle name="Navadno 18" xfId="12" xr:uid="{00000000-0005-0000-0000-00000C000000}"/>
    <cellStyle name="Navadno 19" xfId="13" xr:uid="{00000000-0005-0000-0000-00000D000000}"/>
    <cellStyle name="Navadno 2" xfId="14" xr:uid="{00000000-0005-0000-0000-00000E000000}"/>
    <cellStyle name="Navadno 2 2" xfId="15" xr:uid="{00000000-0005-0000-0000-00000F000000}"/>
    <cellStyle name="Navadno 2 3" xfId="54" xr:uid="{79A8244B-63A4-431D-839A-80A451EA5F47}"/>
    <cellStyle name="Navadno 20" xfId="16" xr:uid="{00000000-0005-0000-0000-000010000000}"/>
    <cellStyle name="Navadno 21" xfId="17" xr:uid="{00000000-0005-0000-0000-000011000000}"/>
    <cellStyle name="Navadno 22" xfId="18" xr:uid="{00000000-0005-0000-0000-000012000000}"/>
    <cellStyle name="Navadno 23" xfId="32" xr:uid="{D343B3CC-4D1E-4742-AA5F-2303A1BABB4D}"/>
    <cellStyle name="Navadno 24" xfId="38" xr:uid="{57ECFBB6-4FA6-4F5A-9EB7-3DD07B334BEA}"/>
    <cellStyle name="Navadno 3" xfId="19" xr:uid="{00000000-0005-0000-0000-000013000000}"/>
    <cellStyle name="Navadno 3 2" xfId="55" xr:uid="{D455C0A4-81B5-4311-8C42-DF04944526E1}"/>
    <cellStyle name="Navadno 4" xfId="20" xr:uid="{00000000-0005-0000-0000-000014000000}"/>
    <cellStyle name="Navadno 5" xfId="21" xr:uid="{00000000-0005-0000-0000-000015000000}"/>
    <cellStyle name="Navadno 6" xfId="22" xr:uid="{00000000-0005-0000-0000-000016000000}"/>
    <cellStyle name="Navadno 7" xfId="23" xr:uid="{00000000-0005-0000-0000-000017000000}"/>
    <cellStyle name="Navadno 8" xfId="24" xr:uid="{00000000-0005-0000-0000-000018000000}"/>
    <cellStyle name="Navadno 9" xfId="25" xr:uid="{00000000-0005-0000-0000-000019000000}"/>
    <cellStyle name="Navadno_List1" xfId="71" xr:uid="{CA163A62-0354-4C14-AF41-50C836C55201}"/>
    <cellStyle name="Normal - Style1" xfId="56" xr:uid="{8772D478-7567-466D-A0AB-DC36EDFA921E}"/>
    <cellStyle name="Normal 11" xfId="57" xr:uid="{D5115272-2737-4746-A2B0-89787D6A7D27}"/>
    <cellStyle name="Normal 2" xfId="26" xr:uid="{00000000-0005-0000-0000-00001A000000}"/>
    <cellStyle name="Normal 3" xfId="27" xr:uid="{00000000-0005-0000-0000-00001B000000}"/>
    <cellStyle name="Normal_I-BREZOV" xfId="37" xr:uid="{D075333F-E159-4E77-AFA5-BF674DE8C9F9}"/>
    <cellStyle name="Normale_RESULTS" xfId="58" xr:uid="{CE00EC65-14CA-4B39-975C-04B67CAB5F58}"/>
    <cellStyle name="per.style" xfId="59" xr:uid="{1D4C1EA4-F746-462B-92F2-8E09D42EE963}"/>
    <cellStyle name="Percent [2]" xfId="60" xr:uid="{3275470F-4DBA-4133-BF75-3E04D121A60A}"/>
    <cellStyle name="Pojasnjevalno besedilo" xfId="28" builtinId="53"/>
    <cellStyle name="regstoresfromspecstores" xfId="61" xr:uid="{48BDB0D9-167F-4E26-A98D-11BB5F362272}"/>
    <cellStyle name="RevList" xfId="62" xr:uid="{ED228147-8C1E-47F3-A066-F1E55108D201}"/>
    <cellStyle name="SHADEDSTORES" xfId="63" xr:uid="{09821272-0678-4607-88BC-16548BA70461}"/>
    <cellStyle name="Slog 1" xfId="64" xr:uid="{2330B106-EB70-4F6D-9F5D-656B87600DD2}"/>
    <cellStyle name="specstores" xfId="65" xr:uid="{C163E787-038B-4DBC-80E8-C7E601A3B9BB}"/>
    <cellStyle name="Subtotal" xfId="66" xr:uid="{18D4610E-F2D1-4058-8DB2-34DDE7B572FF}"/>
    <cellStyle name="Valuta (0)_RESULTS" xfId="67" xr:uid="{3D9DD769-720E-4D43-826F-A942CD88E30A}"/>
    <cellStyle name="Valuta 2" xfId="29" xr:uid="{00000000-0005-0000-0000-00001E000000}"/>
    <cellStyle name="Valuta 2 2" xfId="34" xr:uid="{C7E6C822-2536-4B64-A1DD-A34BED769006}"/>
    <cellStyle name="Valuta 2 3" xfId="36" xr:uid="{F0CCC881-1BB6-4F7D-956F-47B706AEEEAE}"/>
    <cellStyle name="Valuta 2 3 2" xfId="70" xr:uid="{82C0A6F3-143A-430B-B583-BF2AA6F6E06E}"/>
    <cellStyle name="Valuta 2 4" xfId="69" xr:uid="{86D79113-76BB-4E74-90DF-2FCE50D9F036}"/>
    <cellStyle name="Vejica 2" xfId="30" xr:uid="{00000000-0005-0000-0000-00001F000000}"/>
    <cellStyle name="Vejica 2 2" xfId="33" xr:uid="{B8DB1AD9-C8C3-418E-B95A-9215BC9AD93D}"/>
    <cellStyle name="Vejica 3" xfId="31" xr:uid="{00000000-0005-0000-0000-000020000000}"/>
    <cellStyle name="Vejica 4" xfId="68" xr:uid="{B7BEA1F6-2803-42C1-8998-1DDFFB70299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2060"/>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49"/>
  <sheetViews>
    <sheetView showGridLines="0" showZeros="0" tabSelected="1" view="pageBreakPreview" topLeftCell="A13" zoomScale="110" zoomScaleNormal="110" zoomScaleSheetLayoutView="110" workbookViewId="0">
      <selection activeCell="E45" sqref="E45"/>
    </sheetView>
  </sheetViews>
  <sheetFormatPr defaultColWidth="6.140625" defaultRowHeight="12.75"/>
  <cols>
    <col min="1" max="1" width="2.5703125" style="1" customWidth="1"/>
    <col min="2" max="2" width="5.140625" style="1" customWidth="1"/>
    <col min="3" max="3" width="37.42578125" style="1" customWidth="1"/>
    <col min="4" max="4" width="12.5703125" style="1" customWidth="1"/>
    <col min="5" max="5" width="20.5703125" style="1" customWidth="1"/>
    <col min="6" max="6" width="5.85546875" style="1" hidden="1" customWidth="1"/>
    <col min="7" max="7" width="6.140625" style="1" hidden="1" customWidth="1"/>
    <col min="8" max="16384" width="6.140625" style="1"/>
  </cols>
  <sheetData>
    <row r="1" spans="1:7" s="2" customFormat="1" ht="2.25" customHeight="1"/>
    <row r="2" spans="1:7" s="2" customFormat="1" ht="27" customHeight="1">
      <c r="A2" s="18"/>
      <c r="B2" s="18"/>
      <c r="C2" s="341" t="s">
        <v>0</v>
      </c>
      <c r="D2" s="341"/>
      <c r="E2" s="341"/>
      <c r="F2" s="341"/>
      <c r="G2" s="22"/>
    </row>
    <row r="3" spans="1:7" s="2" customFormat="1" ht="16.5" customHeight="1">
      <c r="A3" s="18"/>
      <c r="B3" s="18"/>
      <c r="C3" s="18"/>
      <c r="D3" s="18"/>
      <c r="E3" s="18"/>
      <c r="F3" s="18"/>
      <c r="G3" s="22"/>
    </row>
    <row r="4" spans="1:7" ht="24.75" customHeight="1">
      <c r="A4" s="3"/>
      <c r="B4" s="3"/>
      <c r="C4" s="342" t="s">
        <v>206</v>
      </c>
      <c r="D4" s="338"/>
      <c r="E4" s="338"/>
      <c r="F4" s="338"/>
      <c r="G4" s="338"/>
    </row>
    <row r="5" spans="1:7" ht="24.75" customHeight="1">
      <c r="A5" s="3"/>
      <c r="B5" s="3"/>
      <c r="C5" s="20"/>
      <c r="D5" s="21"/>
      <c r="E5" s="21"/>
      <c r="F5" s="21"/>
      <c r="G5" s="21"/>
    </row>
    <row r="6" spans="1:7">
      <c r="A6" s="3"/>
      <c r="B6" s="3"/>
      <c r="C6" s="337" t="s">
        <v>192</v>
      </c>
      <c r="D6" s="338"/>
      <c r="E6" s="338"/>
      <c r="F6" s="338"/>
      <c r="G6" s="338"/>
    </row>
    <row r="9" spans="1:7">
      <c r="C9" s="339" t="s">
        <v>116</v>
      </c>
      <c r="D9" s="340"/>
      <c r="E9" s="340"/>
      <c r="F9" s="340"/>
      <c r="G9" s="340"/>
    </row>
    <row r="10" spans="1:7">
      <c r="C10" s="10"/>
      <c r="D10" s="23"/>
      <c r="E10" s="23"/>
      <c r="F10" s="23"/>
      <c r="G10" s="23"/>
    </row>
    <row r="11" spans="1:7" ht="16.5" customHeight="1">
      <c r="A11" s="343"/>
      <c r="B11" s="343"/>
      <c r="C11" s="343"/>
    </row>
    <row r="12" spans="1:7" s="4" customFormat="1" ht="16.5" customHeight="1">
      <c r="B12" s="13" t="s">
        <v>118</v>
      </c>
      <c r="C12" s="13" t="s">
        <v>2</v>
      </c>
      <c r="E12" s="28"/>
    </row>
    <row r="13" spans="1:7">
      <c r="A13" s="4"/>
      <c r="B13" s="13" t="s">
        <v>3</v>
      </c>
      <c r="C13" s="13" t="s">
        <v>193</v>
      </c>
      <c r="D13" s="5"/>
      <c r="E13" s="82">
        <f>'A.I. PRIP IN RUŠITVENA DELA '!G63</f>
        <v>0</v>
      </c>
    </row>
    <row r="14" spans="1:7">
      <c r="A14" s="4"/>
      <c r="B14" s="13" t="s">
        <v>4</v>
      </c>
      <c r="C14" s="13" t="s">
        <v>374</v>
      </c>
      <c r="D14" s="5"/>
      <c r="E14" s="82">
        <f>'A.II.ZIDARSKA DELA'!F29</f>
        <v>0</v>
      </c>
    </row>
    <row r="15" spans="1:7">
      <c r="A15" s="4"/>
      <c r="B15" s="13" t="s">
        <v>5</v>
      </c>
      <c r="C15" s="80" t="s">
        <v>395</v>
      </c>
      <c r="D15" s="16"/>
      <c r="E15" s="81">
        <f>'A.III.KANALIZACIJA'!F14</f>
        <v>0</v>
      </c>
    </row>
    <row r="16" spans="1:7" ht="12" customHeight="1">
      <c r="A16" s="4"/>
      <c r="B16" s="13"/>
      <c r="C16" s="13"/>
      <c r="D16" s="5"/>
      <c r="E16" s="82"/>
    </row>
    <row r="17" spans="1:5">
      <c r="A17" s="4"/>
      <c r="B17" s="13"/>
      <c r="C17" s="42" t="s">
        <v>201</v>
      </c>
      <c r="D17" s="5"/>
      <c r="E17" s="82">
        <f>SUM(E13:E16)</f>
        <v>0</v>
      </c>
    </row>
    <row r="18" spans="1:5">
      <c r="A18" s="4"/>
      <c r="D18" s="5"/>
      <c r="E18" s="82"/>
    </row>
    <row r="19" spans="1:5">
      <c r="A19" s="4"/>
      <c r="B19" s="13" t="s">
        <v>117</v>
      </c>
      <c r="C19" s="13" t="s">
        <v>8</v>
      </c>
      <c r="D19" s="5"/>
      <c r="E19" s="82"/>
    </row>
    <row r="20" spans="1:5">
      <c r="A20" s="4"/>
      <c r="B20" s="1" t="s">
        <v>3</v>
      </c>
      <c r="C20" s="1" t="s">
        <v>195</v>
      </c>
      <c r="E20" s="82">
        <f>'B.I. KLJUČAVNIČARSKA  DELA '!G28</f>
        <v>0</v>
      </c>
    </row>
    <row r="21" spans="1:5" ht="13.5" customHeight="1">
      <c r="B21" s="1" t="s">
        <v>4</v>
      </c>
      <c r="C21" s="1" t="s">
        <v>196</v>
      </c>
      <c r="D21" s="5"/>
      <c r="E21" s="83">
        <f>'B.II. STAVBNO POHIŠTVO '!G55</f>
        <v>0</v>
      </c>
    </row>
    <row r="22" spans="1:5">
      <c r="B22" s="1" t="s">
        <v>5</v>
      </c>
      <c r="C22" s="1" t="s">
        <v>197</v>
      </c>
      <c r="D22" s="5"/>
      <c r="E22" s="83">
        <f>'B.III. MONTAŽNE STENE   '!G26</f>
        <v>0</v>
      </c>
    </row>
    <row r="23" spans="1:5">
      <c r="B23" s="1" t="s">
        <v>6</v>
      </c>
      <c r="C23" s="1" t="s">
        <v>198</v>
      </c>
      <c r="D23" s="5"/>
      <c r="E23" s="83">
        <f>'B.IV. KERAMIČARSKA DELA  '!G53</f>
        <v>0</v>
      </c>
    </row>
    <row r="24" spans="1:5">
      <c r="B24" s="1" t="s">
        <v>67</v>
      </c>
      <c r="C24" s="1" t="s">
        <v>199</v>
      </c>
      <c r="D24" s="5"/>
      <c r="E24" s="83">
        <f>'B.V. SLIKOPLESKARSKA DELA '!G23</f>
        <v>0</v>
      </c>
    </row>
    <row r="25" spans="1:5">
      <c r="B25" s="1" t="s">
        <v>10</v>
      </c>
      <c r="C25" s="24" t="s">
        <v>200</v>
      </c>
      <c r="D25" s="16"/>
      <c r="E25" s="84">
        <f>'B.VI. RAZNO '!G9</f>
        <v>0</v>
      </c>
    </row>
    <row r="26" spans="1:5">
      <c r="C26" s="42" t="s">
        <v>202</v>
      </c>
      <c r="D26" s="5"/>
      <c r="E26" s="82">
        <f>SUM(E20:E25)</f>
        <v>0</v>
      </c>
    </row>
    <row r="27" spans="1:5">
      <c r="D27" s="5"/>
    </row>
    <row r="28" spans="1:5">
      <c r="B28" s="1" t="s">
        <v>228</v>
      </c>
      <c r="C28" s="1" t="s">
        <v>240</v>
      </c>
      <c r="D28" s="5"/>
      <c r="E28" s="1">
        <f>'C. OPREMA '!G21</f>
        <v>0</v>
      </c>
    </row>
    <row r="29" spans="1:5">
      <c r="D29" s="5"/>
    </row>
    <row r="30" spans="1:5">
      <c r="B30" s="1" t="s">
        <v>241</v>
      </c>
      <c r="C30" s="1" t="s">
        <v>242</v>
      </c>
      <c r="D30" s="5"/>
    </row>
    <row r="31" spans="1:5">
      <c r="B31" s="1" t="s">
        <v>3</v>
      </c>
      <c r="C31" s="1" t="s">
        <v>211</v>
      </c>
      <c r="D31" s="5"/>
      <c r="E31" s="1">
        <f>'D. I. VODOVOD IN KANALIZACI'!F33</f>
        <v>0</v>
      </c>
    </row>
    <row r="32" spans="1:5">
      <c r="B32" s="1" t="s">
        <v>4</v>
      </c>
      <c r="C32" s="24" t="s">
        <v>243</v>
      </c>
      <c r="D32" s="16"/>
      <c r="E32" s="24">
        <f>'D. II. INST  CENTR OGREVANJ '!F14</f>
        <v>0</v>
      </c>
    </row>
    <row r="33" spans="1:5">
      <c r="C33" s="42" t="s">
        <v>244</v>
      </c>
      <c r="D33" s="5"/>
      <c r="E33" s="82">
        <f>SUM(E31:E32)</f>
        <v>0</v>
      </c>
    </row>
    <row r="34" spans="1:5">
      <c r="D34" s="5"/>
    </row>
    <row r="35" spans="1:5">
      <c r="D35" s="5"/>
    </row>
    <row r="36" spans="1:5">
      <c r="B36" s="1" t="s">
        <v>343</v>
      </c>
      <c r="C36" s="24" t="s">
        <v>344</v>
      </c>
      <c r="D36" s="16"/>
      <c r="E36" s="24">
        <f>'E.  ELEKTRO INSTALACIJE '!F120</f>
        <v>0</v>
      </c>
    </row>
    <row r="37" spans="1:5">
      <c r="D37" s="5"/>
    </row>
    <row r="38" spans="1:5">
      <c r="D38" s="5"/>
    </row>
    <row r="39" spans="1:5">
      <c r="D39" s="5"/>
    </row>
    <row r="40" spans="1:5">
      <c r="C40" s="25" t="s">
        <v>368</v>
      </c>
      <c r="D40" s="16"/>
      <c r="E40" s="37">
        <f>E17+E26+E28+E33+E36</f>
        <v>0</v>
      </c>
    </row>
    <row r="41" spans="1:5">
      <c r="C41" s="38"/>
      <c r="D41" s="39"/>
      <c r="E41" s="40"/>
    </row>
    <row r="42" spans="1:5">
      <c r="C42" s="24" t="s">
        <v>203</v>
      </c>
      <c r="D42" s="16"/>
      <c r="E42" s="37">
        <f>E40*0.22</f>
        <v>0</v>
      </c>
    </row>
    <row r="43" spans="1:5">
      <c r="C43" s="4"/>
      <c r="D43" s="5"/>
      <c r="E43" s="10"/>
    </row>
    <row r="44" spans="1:5">
      <c r="C44" s="344" t="s">
        <v>11</v>
      </c>
      <c r="D44" s="345"/>
      <c r="E44" s="37">
        <f>SUM(E40:E43)</f>
        <v>0</v>
      </c>
    </row>
    <row r="45" spans="1:5" ht="16.5" customHeight="1">
      <c r="A45" s="343"/>
      <c r="B45" s="343"/>
      <c r="C45" s="343"/>
      <c r="D45" s="17"/>
    </row>
    <row r="46" spans="1:5" ht="25.5" customHeight="1">
      <c r="B46" s="346" t="s">
        <v>204</v>
      </c>
      <c r="C46" s="346"/>
      <c r="D46" s="346"/>
      <c r="E46" s="346"/>
    </row>
    <row r="47" spans="1:5" ht="19.5" customHeight="1">
      <c r="B47" s="19"/>
      <c r="C47" s="19"/>
      <c r="D47" s="19"/>
      <c r="E47" s="19"/>
    </row>
    <row r="48" spans="1:5" ht="19.5" customHeight="1">
      <c r="B48" s="347" t="s">
        <v>12</v>
      </c>
      <c r="C48" s="347"/>
      <c r="D48" s="347"/>
      <c r="E48" s="6" t="s">
        <v>13</v>
      </c>
    </row>
    <row r="49" spans="2:5" ht="19.5" customHeight="1">
      <c r="B49" s="348" t="s">
        <v>357</v>
      </c>
      <c r="C49" s="348"/>
      <c r="D49" s="348"/>
      <c r="E49" s="7" t="s">
        <v>205</v>
      </c>
    </row>
  </sheetData>
  <sheetProtection selectLockedCells="1" selectUnlockedCells="1"/>
  <mergeCells count="10">
    <mergeCell ref="A45:C45"/>
    <mergeCell ref="C44:D44"/>
    <mergeCell ref="B46:E46"/>
    <mergeCell ref="B48:D48"/>
    <mergeCell ref="B49:D49"/>
    <mergeCell ref="C6:G6"/>
    <mergeCell ref="C9:G9"/>
    <mergeCell ref="C2:F2"/>
    <mergeCell ref="C4:G4"/>
    <mergeCell ref="A11:C11"/>
  </mergeCells>
  <pageMargins left="1.1811023622047245" right="0.86614173228346458" top="1.0236220472440944" bottom="0.78740157480314965" header="0.51181102362204722" footer="0.51181102362204722"/>
  <pageSetup paperSize="9" firstPageNumber="0" fitToHeight="0" orientation="portrait" r:id="rId1"/>
  <headerFooter alignWithMargins="0">
    <oddHeader>&amp;L&amp;"Consolas,Običajno"&amp;8Št. PROJ: 35/2022
INVESTITOR: OSNOVNA ŠOLA BRŠLJIN, Kočevarjeva ulica 40, 8000 NOVO MESTO.
OBJEKT: Delna prenova obstoječe kuhinje.</oddHeader>
    <oddFooter>&amp;R&amp;P/&amp;N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5175F-408C-4A4F-9022-C9BD3DAB7400}">
  <dimension ref="A2:G53"/>
  <sheetViews>
    <sheetView showGridLines="0" showZeros="0" view="pageBreakPreview" topLeftCell="A45" zoomScale="110" zoomScaleNormal="110" zoomScaleSheetLayoutView="110" workbookViewId="0">
      <selection activeCell="F49" sqref="F49"/>
    </sheetView>
  </sheetViews>
  <sheetFormatPr defaultColWidth="6.140625" defaultRowHeight="12.75"/>
  <cols>
    <col min="1" max="1" width="1.28515625" style="29" customWidth="1"/>
    <col min="2" max="2" width="3.85546875" style="29" customWidth="1"/>
    <col min="3" max="3" width="28" style="48" customWidth="1"/>
    <col min="4" max="4" width="5.42578125" style="35" customWidth="1"/>
    <col min="5" max="5" width="12.28515625" style="32" customWidth="1"/>
    <col min="6" max="6" width="15" style="36" customWidth="1"/>
    <col min="7" max="7" width="16" style="87" customWidth="1"/>
    <col min="8" max="16384" width="6.140625" style="13"/>
  </cols>
  <sheetData>
    <row r="2" spans="1:7" ht="25.5">
      <c r="B2" s="34" t="s">
        <v>6</v>
      </c>
      <c r="C2" s="10" t="s">
        <v>74</v>
      </c>
      <c r="F2" s="44"/>
      <c r="G2" s="86"/>
    </row>
    <row r="3" spans="1:7">
      <c r="B3" s="15"/>
      <c r="C3" s="13"/>
    </row>
    <row r="4" spans="1:7">
      <c r="B4" s="15"/>
      <c r="C4" s="13" t="s">
        <v>65</v>
      </c>
    </row>
    <row r="5" spans="1:7">
      <c r="B5" s="15" t="s">
        <v>73</v>
      </c>
      <c r="C5" s="339" t="s">
        <v>367</v>
      </c>
      <c r="D5" s="366"/>
      <c r="E5" s="366"/>
      <c r="F5" s="366"/>
      <c r="G5" s="366"/>
    </row>
    <row r="6" spans="1:7" ht="30" customHeight="1">
      <c r="B6" s="15" t="s">
        <v>73</v>
      </c>
      <c r="C6" s="339" t="s">
        <v>75</v>
      </c>
      <c r="D6" s="339"/>
      <c r="E6" s="339"/>
      <c r="F6" s="339"/>
      <c r="G6" s="339"/>
    </row>
    <row r="7" spans="1:7" ht="25.35" customHeight="1">
      <c r="B7" s="15" t="s">
        <v>73</v>
      </c>
      <c r="C7" s="365" t="s">
        <v>76</v>
      </c>
      <c r="D7" s="365"/>
      <c r="E7" s="365"/>
      <c r="F7" s="365"/>
      <c r="G7" s="365"/>
    </row>
    <row r="8" spans="1:7">
      <c r="B8" s="15"/>
      <c r="C8" s="59"/>
      <c r="D8" s="60"/>
    </row>
    <row r="9" spans="1:7" ht="14.65" customHeight="1">
      <c r="A9" s="349" t="s">
        <v>41</v>
      </c>
      <c r="B9" s="349"/>
      <c r="C9" s="45" t="s">
        <v>42</v>
      </c>
      <c r="D9" s="45" t="s">
        <v>43</v>
      </c>
      <c r="E9" s="70" t="s">
        <v>44</v>
      </c>
      <c r="F9" s="46" t="s">
        <v>45</v>
      </c>
      <c r="G9" s="88" t="s">
        <v>46</v>
      </c>
    </row>
    <row r="10" spans="1:7">
      <c r="B10" s="15"/>
      <c r="C10" s="59"/>
      <c r="D10" s="60"/>
    </row>
    <row r="11" spans="1:7" ht="78" customHeight="1">
      <c r="B11" s="15" t="s">
        <v>47</v>
      </c>
      <c r="C11" s="59" t="s">
        <v>133</v>
      </c>
      <c r="D11" s="60" t="s">
        <v>54</v>
      </c>
      <c r="E11" s="32">
        <v>37</v>
      </c>
      <c r="F11" s="324"/>
      <c r="G11" s="87">
        <f>E11*F11</f>
        <v>0</v>
      </c>
    </row>
    <row r="12" spans="1:7">
      <c r="B12" s="15"/>
      <c r="C12" s="59"/>
      <c r="D12" s="60"/>
    </row>
    <row r="13" spans="1:7" ht="76.5">
      <c r="B13" s="15" t="s">
        <v>49</v>
      </c>
      <c r="C13" s="59" t="s">
        <v>146</v>
      </c>
      <c r="D13" s="60" t="s">
        <v>54</v>
      </c>
      <c r="E13" s="32">
        <v>293</v>
      </c>
      <c r="F13" s="324"/>
      <c r="G13" s="87">
        <f>E13*F13</f>
        <v>0</v>
      </c>
    </row>
    <row r="14" spans="1:7">
      <c r="B14" s="15"/>
      <c r="C14" s="59"/>
      <c r="D14" s="60"/>
    </row>
    <row r="15" spans="1:7" ht="150" customHeight="1">
      <c r="B15" s="15" t="s">
        <v>50</v>
      </c>
      <c r="C15" s="59" t="s">
        <v>183</v>
      </c>
      <c r="D15" s="60" t="s">
        <v>54</v>
      </c>
      <c r="E15" s="32">
        <v>37</v>
      </c>
      <c r="F15" s="324"/>
      <c r="G15" s="87">
        <f>E15*F15</f>
        <v>0</v>
      </c>
    </row>
    <row r="16" spans="1:7" ht="14.25" customHeight="1">
      <c r="B16" s="15"/>
      <c r="C16" s="59"/>
      <c r="D16" s="60"/>
    </row>
    <row r="17" spans="2:7" ht="123" customHeight="1">
      <c r="B17" s="15" t="s">
        <v>52</v>
      </c>
      <c r="C17" s="59" t="s">
        <v>184</v>
      </c>
      <c r="D17" s="60" t="s">
        <v>54</v>
      </c>
      <c r="E17" s="32">
        <v>20</v>
      </c>
      <c r="F17" s="324"/>
      <c r="G17" s="87">
        <f>E17*F17</f>
        <v>0</v>
      </c>
    </row>
    <row r="18" spans="2:7" ht="14.25" customHeight="1">
      <c r="B18" s="15"/>
      <c r="C18" s="59"/>
      <c r="D18" s="60"/>
    </row>
    <row r="19" spans="2:7" ht="95.25" customHeight="1">
      <c r="B19" s="15" t="s">
        <v>53</v>
      </c>
      <c r="C19" s="59" t="s">
        <v>179</v>
      </c>
      <c r="D19" s="60" t="s">
        <v>51</v>
      </c>
      <c r="E19" s="32">
        <v>140</v>
      </c>
      <c r="F19" s="324"/>
      <c r="G19" s="87">
        <f>E19*F19</f>
        <v>0</v>
      </c>
    </row>
    <row r="20" spans="2:7" ht="14.25" customHeight="1">
      <c r="B20" s="15"/>
      <c r="C20" s="59"/>
      <c r="D20" s="60"/>
    </row>
    <row r="21" spans="2:7" ht="135" customHeight="1">
      <c r="B21" s="15" t="s">
        <v>55</v>
      </c>
      <c r="C21" s="61" t="s">
        <v>187</v>
      </c>
      <c r="D21" s="60"/>
    </row>
    <row r="22" spans="2:7" ht="25.5">
      <c r="B22" s="15" t="s">
        <v>73</v>
      </c>
      <c r="C22" s="59" t="s">
        <v>135</v>
      </c>
      <c r="D22" s="60"/>
      <c r="E22" s="32">
        <v>12.5</v>
      </c>
    </row>
    <row r="23" spans="2:7">
      <c r="B23" s="15" t="s">
        <v>73</v>
      </c>
      <c r="C23" s="59" t="s">
        <v>137</v>
      </c>
      <c r="D23" s="60"/>
      <c r="E23" s="32">
        <v>6.5</v>
      </c>
    </row>
    <row r="24" spans="2:7">
      <c r="B24" s="15" t="s">
        <v>73</v>
      </c>
      <c r="C24" s="59" t="s">
        <v>139</v>
      </c>
      <c r="D24" s="60"/>
      <c r="E24" s="32">
        <v>10</v>
      </c>
    </row>
    <row r="25" spans="2:7">
      <c r="B25" s="15" t="s">
        <v>73</v>
      </c>
      <c r="C25" s="67" t="s">
        <v>143</v>
      </c>
      <c r="D25" s="68"/>
      <c r="E25" s="69">
        <v>8</v>
      </c>
    </row>
    <row r="26" spans="2:7">
      <c r="B26" s="15"/>
      <c r="C26" s="59" t="s">
        <v>112</v>
      </c>
      <c r="D26" s="60" t="s">
        <v>54</v>
      </c>
      <c r="E26" s="32">
        <f>SUM(E22:E25)</f>
        <v>37</v>
      </c>
      <c r="F26" s="324"/>
      <c r="G26" s="87">
        <f>E26*F26</f>
        <v>0</v>
      </c>
    </row>
    <row r="27" spans="2:7">
      <c r="B27" s="15"/>
      <c r="C27" s="59"/>
      <c r="D27" s="60"/>
    </row>
    <row r="28" spans="2:7">
      <c r="B28" s="15"/>
      <c r="C28" s="59"/>
      <c r="D28" s="60"/>
    </row>
    <row r="29" spans="2:7" ht="170.25" customHeight="1">
      <c r="B29" s="15" t="s">
        <v>56</v>
      </c>
      <c r="C29" s="61" t="s">
        <v>185</v>
      </c>
      <c r="D29" s="60"/>
    </row>
    <row r="30" spans="2:7" ht="25.5" customHeight="1">
      <c r="B30" s="15" t="s">
        <v>73</v>
      </c>
      <c r="C30" s="59" t="s">
        <v>135</v>
      </c>
      <c r="D30" s="60"/>
      <c r="E30" s="32">
        <v>31.5</v>
      </c>
    </row>
    <row r="31" spans="2:7" ht="17.25" customHeight="1">
      <c r="B31" s="15" t="s">
        <v>73</v>
      </c>
      <c r="C31" s="59" t="s">
        <v>136</v>
      </c>
      <c r="D31" s="60"/>
      <c r="E31" s="32">
        <v>35</v>
      </c>
    </row>
    <row r="32" spans="2:7" ht="17.25" customHeight="1">
      <c r="B32" s="15" t="s">
        <v>73</v>
      </c>
      <c r="C32" s="59" t="s">
        <v>137</v>
      </c>
      <c r="D32" s="60"/>
      <c r="E32" s="32">
        <v>22.5</v>
      </c>
    </row>
    <row r="33" spans="2:7" ht="30" customHeight="1">
      <c r="B33" s="15" t="s">
        <v>73</v>
      </c>
      <c r="C33" s="59" t="s">
        <v>145</v>
      </c>
      <c r="D33" s="60"/>
      <c r="E33" s="32">
        <v>22.5</v>
      </c>
    </row>
    <row r="34" spans="2:7" ht="17.25" customHeight="1">
      <c r="B34" s="15" t="s">
        <v>73</v>
      </c>
      <c r="C34" s="59" t="s">
        <v>138</v>
      </c>
      <c r="D34" s="60"/>
      <c r="E34" s="32">
        <v>17.5</v>
      </c>
    </row>
    <row r="35" spans="2:7" ht="17.25" customHeight="1">
      <c r="B35" s="15" t="s">
        <v>73</v>
      </c>
      <c r="C35" s="59" t="s">
        <v>140</v>
      </c>
      <c r="D35" s="60"/>
      <c r="E35" s="32">
        <v>15.5</v>
      </c>
    </row>
    <row r="36" spans="2:7" ht="17.25" customHeight="1">
      <c r="B36" s="15" t="s">
        <v>73</v>
      </c>
      <c r="C36" s="59" t="s">
        <v>139</v>
      </c>
      <c r="D36" s="60"/>
      <c r="E36" s="32">
        <v>31.2</v>
      </c>
    </row>
    <row r="37" spans="2:7" ht="17.25" customHeight="1">
      <c r="B37" s="15" t="s">
        <v>73</v>
      </c>
      <c r="C37" s="59" t="s">
        <v>143</v>
      </c>
      <c r="D37" s="60"/>
      <c r="E37" s="32">
        <v>47.5</v>
      </c>
    </row>
    <row r="38" spans="2:7" ht="12.75" customHeight="1">
      <c r="B38" s="15" t="s">
        <v>73</v>
      </c>
      <c r="C38" s="67" t="s">
        <v>144</v>
      </c>
      <c r="D38" s="68"/>
      <c r="E38" s="69">
        <v>70</v>
      </c>
    </row>
    <row r="39" spans="2:7" ht="14.25" customHeight="1">
      <c r="B39" s="15"/>
      <c r="C39" s="59" t="s">
        <v>112</v>
      </c>
      <c r="D39" s="60" t="s">
        <v>54</v>
      </c>
      <c r="E39" s="32">
        <f>SUM(E30:E38)</f>
        <v>293.2</v>
      </c>
      <c r="F39" s="324"/>
      <c r="G39" s="87">
        <f>E39*F39</f>
        <v>0</v>
      </c>
    </row>
    <row r="40" spans="2:7">
      <c r="B40" s="15"/>
      <c r="C40" s="59"/>
      <c r="D40" s="60"/>
    </row>
    <row r="41" spans="2:7" ht="169.5" customHeight="1">
      <c r="B41" s="15" t="s">
        <v>58</v>
      </c>
      <c r="C41" s="61" t="s">
        <v>186</v>
      </c>
      <c r="D41" s="60" t="s">
        <v>54</v>
      </c>
      <c r="E41" s="32">
        <v>1.5</v>
      </c>
      <c r="F41" s="324"/>
      <c r="G41" s="87">
        <f>F41*E41</f>
        <v>0</v>
      </c>
    </row>
    <row r="42" spans="2:7">
      <c r="B42" s="15"/>
      <c r="C42" s="59"/>
      <c r="D42" s="60"/>
    </row>
    <row r="43" spans="2:7" ht="105.75" customHeight="1">
      <c r="B43" s="15" t="s">
        <v>60</v>
      </c>
      <c r="C43" s="61" t="s">
        <v>188</v>
      </c>
      <c r="D43" s="60" t="s">
        <v>51</v>
      </c>
      <c r="E43" s="32">
        <v>60</v>
      </c>
      <c r="F43" s="324"/>
      <c r="G43" s="87">
        <f>E43*F43</f>
        <v>0</v>
      </c>
    </row>
    <row r="44" spans="2:7">
      <c r="B44" s="15"/>
      <c r="C44" s="59"/>
      <c r="D44" s="60"/>
    </row>
    <row r="45" spans="2:7" ht="123" customHeight="1">
      <c r="B45" s="15" t="s">
        <v>61</v>
      </c>
      <c r="C45" s="59" t="s">
        <v>180</v>
      </c>
      <c r="D45" s="60" t="s">
        <v>51</v>
      </c>
      <c r="E45" s="32">
        <v>95</v>
      </c>
      <c r="F45" s="324"/>
      <c r="G45" s="87">
        <f>E45*F45</f>
        <v>0</v>
      </c>
    </row>
    <row r="46" spans="2:7">
      <c r="B46" s="15"/>
      <c r="C46" s="59"/>
      <c r="D46" s="60"/>
    </row>
    <row r="47" spans="2:7" ht="114.75">
      <c r="B47" s="15" t="s">
        <v>62</v>
      </c>
      <c r="C47" s="59" t="s">
        <v>181</v>
      </c>
      <c r="D47" s="60" t="s">
        <v>51</v>
      </c>
      <c r="E47" s="32">
        <v>60</v>
      </c>
      <c r="F47" s="324"/>
      <c r="G47" s="87">
        <f>E47*F47</f>
        <v>0</v>
      </c>
    </row>
    <row r="48" spans="2:7">
      <c r="B48" s="15"/>
      <c r="C48" s="59"/>
      <c r="D48" s="60"/>
    </row>
    <row r="49" spans="2:7" ht="27" customHeight="1">
      <c r="B49" s="15" t="s">
        <v>63</v>
      </c>
      <c r="C49" s="59" t="s">
        <v>182</v>
      </c>
      <c r="D49" s="60" t="s">
        <v>51</v>
      </c>
      <c r="E49" s="32">
        <v>7</v>
      </c>
      <c r="F49" s="324"/>
      <c r="G49" s="87">
        <f>E49*F49</f>
        <v>0</v>
      </c>
    </row>
    <row r="50" spans="2:7" ht="12.75" customHeight="1">
      <c r="B50" s="15"/>
      <c r="C50" s="59"/>
      <c r="D50" s="60"/>
    </row>
    <row r="51" spans="2:7" ht="104.25" customHeight="1">
      <c r="B51" s="15" t="s">
        <v>64</v>
      </c>
      <c r="C51" s="47" t="s">
        <v>167</v>
      </c>
      <c r="G51" s="87">
        <f>SUM(G11:G49)*0.05</f>
        <v>0</v>
      </c>
    </row>
    <row r="52" spans="2:7">
      <c r="B52" s="15"/>
      <c r="C52" s="59"/>
      <c r="D52" s="60"/>
    </row>
    <row r="53" spans="2:7" ht="14.65" customHeight="1">
      <c r="B53" s="33"/>
      <c r="C53" s="359" t="s">
        <v>352</v>
      </c>
      <c r="D53" s="359"/>
      <c r="E53" s="359"/>
      <c r="F53" s="359"/>
      <c r="G53" s="88">
        <f>SUM(G11:G51)</f>
        <v>0</v>
      </c>
    </row>
  </sheetData>
  <sheetProtection selectLockedCells="1" selectUnlockedCells="1"/>
  <mergeCells count="5">
    <mergeCell ref="C6:G6"/>
    <mergeCell ref="C7:G7"/>
    <mergeCell ref="A9:B9"/>
    <mergeCell ref="C53:F53"/>
    <mergeCell ref="C5:G5"/>
  </mergeCells>
  <pageMargins left="1.1811023622047245" right="0.86614173228346458" top="1.0236220472440944" bottom="0.78740157480314965" header="0.51181102362204722" footer="0.51181102362204722"/>
  <pageSetup paperSize="9" scale="98" firstPageNumber="0" orientation="portrait" horizontalDpi="300" verticalDpi="300" r:id="rId1"/>
  <headerFooter alignWithMargins="0">
    <oddHeader>&amp;L&amp;"Consolas,Običajno"&amp;8Št. PROJ: 35/2022
INVESTITOR: OSNOVNA ŠOLA BRŠLJIN, Kočevarjeva ulica 40, 8000 NOVO MESTO.
OBJEKT: Delna prenova obstoječe kuhinje.</oddHeader>
    <oddFooter>&amp;R&amp;P/&amp;N</oddFooter>
  </headerFooter>
  <rowBreaks count="1" manualBreakCount="1">
    <brk id="18" max="6"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9CF26-2383-409B-969A-4BECAEFAB90A}">
  <dimension ref="A2:G23"/>
  <sheetViews>
    <sheetView showGridLines="0" showZeros="0" view="pageBreakPreview" topLeftCell="A13" zoomScale="110" zoomScaleNormal="110" zoomScaleSheetLayoutView="110" workbookViewId="0">
      <selection activeCell="I24" sqref="I24"/>
    </sheetView>
  </sheetViews>
  <sheetFormatPr defaultColWidth="6.140625" defaultRowHeight="12.75"/>
  <cols>
    <col min="1" max="1" width="1.28515625" style="29" customWidth="1"/>
    <col min="2" max="2" width="3.85546875" style="29" customWidth="1"/>
    <col min="3" max="3" width="28" style="48" customWidth="1"/>
    <col min="4" max="4" width="5.42578125" style="35" customWidth="1"/>
    <col min="5" max="5" width="12.28515625" style="32" customWidth="1"/>
    <col min="6" max="6" width="15" style="36" customWidth="1"/>
    <col min="7" max="7" width="16" style="87" customWidth="1"/>
    <col min="8" max="16384" width="6.140625" style="13"/>
  </cols>
  <sheetData>
    <row r="2" spans="1:7">
      <c r="B2" s="34" t="s">
        <v>67</v>
      </c>
      <c r="C2" s="10" t="s">
        <v>9</v>
      </c>
      <c r="D2" s="49"/>
      <c r="E2" s="43"/>
      <c r="F2" s="44"/>
      <c r="G2" s="86"/>
    </row>
    <row r="3" spans="1:7">
      <c r="B3" s="34"/>
      <c r="C3" s="10"/>
      <c r="D3" s="49"/>
      <c r="E3" s="43"/>
      <c r="F3" s="44"/>
      <c r="G3" s="86"/>
    </row>
    <row r="4" spans="1:7">
      <c r="B4" s="34"/>
      <c r="C4" s="10" t="s">
        <v>77</v>
      </c>
      <c r="D4" s="49"/>
      <c r="E4" s="43"/>
      <c r="F4" s="44"/>
      <c r="G4" s="86"/>
    </row>
    <row r="5" spans="1:7" ht="25.35" customHeight="1">
      <c r="B5" s="15" t="s">
        <v>73</v>
      </c>
      <c r="C5" s="339" t="s">
        <v>109</v>
      </c>
      <c r="D5" s="339"/>
      <c r="E5" s="339"/>
      <c r="F5" s="339"/>
      <c r="G5" s="339"/>
    </row>
    <row r="6" spans="1:7">
      <c r="B6" s="15"/>
      <c r="C6" s="13"/>
    </row>
    <row r="7" spans="1:7" ht="14.65" customHeight="1">
      <c r="A7" s="349" t="s">
        <v>41</v>
      </c>
      <c r="B7" s="349"/>
      <c r="C7" s="45" t="s">
        <v>42</v>
      </c>
      <c r="D7" s="45" t="s">
        <v>43</v>
      </c>
      <c r="E7" s="70" t="s">
        <v>44</v>
      </c>
      <c r="F7" s="46" t="s">
        <v>45</v>
      </c>
      <c r="G7" s="88" t="s">
        <v>46</v>
      </c>
    </row>
    <row r="8" spans="1:7" ht="14.65" customHeight="1">
      <c r="A8" s="32"/>
      <c r="B8" s="35"/>
      <c r="C8" s="35"/>
    </row>
    <row r="9" spans="1:7" ht="14.65" customHeight="1">
      <c r="A9" s="32"/>
      <c r="B9" s="35"/>
      <c r="C9" s="35"/>
    </row>
    <row r="10" spans="1:7" ht="123" customHeight="1">
      <c r="A10" s="32"/>
      <c r="B10" s="15" t="s">
        <v>47</v>
      </c>
      <c r="C10" s="61" t="s">
        <v>174</v>
      </c>
      <c r="D10" s="35" t="s">
        <v>54</v>
      </c>
      <c r="E10" s="32">
        <v>32</v>
      </c>
      <c r="F10" s="324"/>
      <c r="G10" s="87">
        <f>E10*F10</f>
        <v>0</v>
      </c>
    </row>
    <row r="11" spans="1:7" ht="14.65" customHeight="1">
      <c r="A11" s="32"/>
      <c r="B11" s="35"/>
      <c r="C11" s="35"/>
    </row>
    <row r="12" spans="1:7" ht="116.25" customHeight="1">
      <c r="A12" s="32"/>
      <c r="B12" s="15" t="s">
        <v>49</v>
      </c>
      <c r="C12" s="61" t="s">
        <v>173</v>
      </c>
      <c r="D12" s="35" t="s">
        <v>54</v>
      </c>
      <c r="E12" s="32">
        <v>32</v>
      </c>
      <c r="F12" s="324"/>
      <c r="G12" s="87">
        <f>E12*F12</f>
        <v>0</v>
      </c>
    </row>
    <row r="13" spans="1:7" ht="150" customHeight="1">
      <c r="A13" s="32"/>
      <c r="B13" s="15" t="s">
        <v>50</v>
      </c>
      <c r="C13" s="61" t="s">
        <v>175</v>
      </c>
      <c r="D13" s="35" t="s">
        <v>54</v>
      </c>
      <c r="E13" s="32">
        <v>60</v>
      </c>
      <c r="F13" s="324"/>
      <c r="G13" s="87">
        <f>E13*F13</f>
        <v>0</v>
      </c>
    </row>
    <row r="14" spans="1:7" ht="15" customHeight="1">
      <c r="A14" s="32"/>
      <c r="B14" s="15"/>
      <c r="C14" s="61"/>
    </row>
    <row r="15" spans="1:7" ht="96.75" customHeight="1">
      <c r="A15" s="32"/>
      <c r="B15" s="15" t="s">
        <v>52</v>
      </c>
      <c r="C15" s="61" t="s">
        <v>176</v>
      </c>
      <c r="D15" s="35" t="s">
        <v>54</v>
      </c>
      <c r="E15" s="32">
        <v>60</v>
      </c>
      <c r="F15" s="324"/>
      <c r="G15" s="87">
        <f>E15*F15</f>
        <v>0</v>
      </c>
    </row>
    <row r="16" spans="1:7" ht="15" customHeight="1">
      <c r="A16" s="32"/>
      <c r="B16" s="15"/>
      <c r="C16" s="61"/>
      <c r="F16" s="324"/>
    </row>
    <row r="17" spans="1:7" ht="24" customHeight="1">
      <c r="A17" s="32"/>
      <c r="B17" s="15" t="s">
        <v>53</v>
      </c>
      <c r="C17" s="308" t="s">
        <v>401</v>
      </c>
      <c r="D17" s="260" t="s">
        <v>54</v>
      </c>
      <c r="E17" s="306">
        <v>90</v>
      </c>
      <c r="F17" s="325"/>
      <c r="G17" s="307">
        <f>F17*E17</f>
        <v>0</v>
      </c>
    </row>
    <row r="18" spans="1:7" ht="24" customHeight="1">
      <c r="A18" s="32"/>
      <c r="B18" s="15"/>
      <c r="C18" s="308"/>
      <c r="D18" s="260"/>
      <c r="E18" s="306"/>
      <c r="F18" s="307"/>
      <c r="G18" s="307">
        <f t="shared" ref="G18:G20" si="0">F18*E18</f>
        <v>0</v>
      </c>
    </row>
    <row r="19" spans="1:7" ht="42.75" customHeight="1">
      <c r="A19" s="32"/>
      <c r="B19" s="15" t="s">
        <v>55</v>
      </c>
      <c r="C19" s="312" t="s">
        <v>410</v>
      </c>
      <c r="D19" s="260" t="s">
        <v>51</v>
      </c>
      <c r="E19" s="306">
        <v>140</v>
      </c>
      <c r="F19" s="325"/>
      <c r="G19" s="307">
        <f t="shared" si="0"/>
        <v>0</v>
      </c>
    </row>
    <row r="20" spans="1:7" ht="15" customHeight="1">
      <c r="A20" s="32"/>
      <c r="B20" s="15"/>
      <c r="C20" s="61"/>
      <c r="G20" s="307">
        <f t="shared" si="0"/>
        <v>0</v>
      </c>
    </row>
    <row r="21" spans="1:7" ht="107.25" customHeight="1">
      <c r="A21" s="32"/>
      <c r="B21" s="15" t="s">
        <v>56</v>
      </c>
      <c r="C21" s="47" t="s">
        <v>167</v>
      </c>
      <c r="G21" s="87">
        <f>SUM(G10:G19)*0.05</f>
        <v>0</v>
      </c>
    </row>
    <row r="23" spans="1:7" ht="14.65" customHeight="1">
      <c r="B23" s="33"/>
      <c r="C23" s="367" t="s">
        <v>353</v>
      </c>
      <c r="D23" s="367"/>
      <c r="E23" s="367"/>
      <c r="F23" s="367"/>
      <c r="G23" s="91">
        <f>SUM(G10:G22)</f>
        <v>0</v>
      </c>
    </row>
  </sheetData>
  <sheetProtection selectLockedCells="1" selectUnlockedCells="1"/>
  <mergeCells count="3">
    <mergeCell ref="C23:F23"/>
    <mergeCell ref="A7:B7"/>
    <mergeCell ref="C5:G5"/>
  </mergeCells>
  <pageMargins left="1.1811023622047245" right="0.86614173228346458" top="1.0236220472440944" bottom="0.78740157480314965" header="0.51181102362204722" footer="0.51181102362204722"/>
  <pageSetup paperSize="9" scale="98" firstPageNumber="0" orientation="portrait" horizontalDpi="300" verticalDpi="300" r:id="rId1"/>
  <headerFooter alignWithMargins="0">
    <oddHeader>&amp;L&amp;"Consolas,Običajno"&amp;8Št. PROJ: 35/2022
INVESTITOR: OSNOVNA ŠOLA BRŠLJIN, Kočevarjeva ulica 40, 8000 NOVO MESTO.
OBJEKT: Delna prenova obstoječe kuhinje.</oddHeader>
    <oddFooter>&amp;R&amp;P/&amp;N</oddFooter>
  </headerFooter>
  <rowBreaks count="1" manualBreakCount="1">
    <brk id="13"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BFFE2-E2D0-4141-ACB1-E662288B3D26}">
  <dimension ref="A1:G9"/>
  <sheetViews>
    <sheetView showGridLines="0" showZeros="0" view="pageBreakPreview" zoomScale="110" zoomScaleNormal="110" zoomScaleSheetLayoutView="110" workbookViewId="0">
      <selection activeCell="F7" sqref="F7"/>
    </sheetView>
  </sheetViews>
  <sheetFormatPr defaultColWidth="6.140625" defaultRowHeight="12.75"/>
  <cols>
    <col min="1" max="1" width="1.28515625" style="29" customWidth="1"/>
    <col min="2" max="2" width="3.85546875" style="29" customWidth="1"/>
    <col min="3" max="3" width="28" style="48" customWidth="1"/>
    <col min="4" max="4" width="5.42578125" style="35" customWidth="1"/>
    <col min="5" max="5" width="12.28515625" style="32" customWidth="1"/>
    <col min="6" max="6" width="15" style="36" customWidth="1"/>
    <col min="7" max="7" width="16" style="87" customWidth="1"/>
    <col min="8" max="16384" width="6.140625" style="13"/>
  </cols>
  <sheetData>
    <row r="1" spans="1:7" ht="25.5">
      <c r="B1" s="34" t="s">
        <v>10</v>
      </c>
      <c r="C1" s="10" t="s">
        <v>78</v>
      </c>
      <c r="D1" s="49"/>
      <c r="E1" s="43"/>
      <c r="F1" s="44"/>
      <c r="G1" s="86"/>
    </row>
    <row r="2" spans="1:7">
      <c r="B2" s="15"/>
      <c r="C2" s="13"/>
    </row>
    <row r="3" spans="1:7" ht="14.65" customHeight="1">
      <c r="A3" s="349" t="s">
        <v>41</v>
      </c>
      <c r="B3" s="349"/>
      <c r="C3" s="45" t="s">
        <v>42</v>
      </c>
      <c r="D3" s="45" t="s">
        <v>43</v>
      </c>
      <c r="E3" s="70" t="s">
        <v>44</v>
      </c>
      <c r="F3" s="46" t="s">
        <v>45</v>
      </c>
      <c r="G3" s="88" t="s">
        <v>46</v>
      </c>
    </row>
    <row r="4" spans="1:7">
      <c r="B4" s="13"/>
      <c r="C4" s="13"/>
    </row>
    <row r="5" spans="1:7">
      <c r="B5" s="15" t="s">
        <v>47</v>
      </c>
      <c r="C5" s="13" t="s">
        <v>130</v>
      </c>
      <c r="D5" s="35" t="s">
        <v>48</v>
      </c>
      <c r="E5" s="32">
        <v>1</v>
      </c>
      <c r="F5" s="324"/>
      <c r="G5" s="87">
        <f>E5*F5</f>
        <v>0</v>
      </c>
    </row>
    <row r="6" spans="1:7">
      <c r="B6" s="15"/>
      <c r="C6" s="13"/>
    </row>
    <row r="7" spans="1:7">
      <c r="B7" s="15" t="s">
        <v>49</v>
      </c>
      <c r="C7" s="13" t="s">
        <v>131</v>
      </c>
      <c r="D7" s="35" t="s">
        <v>48</v>
      </c>
      <c r="E7" s="32">
        <v>1</v>
      </c>
      <c r="F7" s="324"/>
      <c r="G7" s="87">
        <f>E7*F7</f>
        <v>0</v>
      </c>
    </row>
    <row r="9" spans="1:7" ht="14.65" customHeight="1">
      <c r="B9" s="33"/>
      <c r="C9" s="367" t="s">
        <v>354</v>
      </c>
      <c r="D9" s="367"/>
      <c r="E9" s="367"/>
      <c r="F9" s="367"/>
      <c r="G9" s="91">
        <f>SUM(G4:G8)</f>
        <v>0</v>
      </c>
    </row>
  </sheetData>
  <sheetProtection selectLockedCells="1" selectUnlockedCells="1"/>
  <mergeCells count="2">
    <mergeCell ref="A3:B3"/>
    <mergeCell ref="C9:F9"/>
  </mergeCells>
  <pageMargins left="1.1811023622047245" right="0.86614173228346458" top="1.0236220472440944" bottom="0.78740157480314965" header="0.51181102362204722" footer="0.51181102362204722"/>
  <pageSetup paperSize="9" scale="98" firstPageNumber="0" orientation="portrait" horizontalDpi="300" verticalDpi="300" r:id="rId1"/>
  <headerFooter alignWithMargins="0">
    <oddHeader>&amp;L&amp;"Consolas,Običajno"&amp;8Št. PROJ: 35/2022
INVESTITOR: OSNOVNA ŠOLA BRŠLJIN, Kočevarjeva ulica 40, 8000 NOVO MESTO.
OBJEKT: Delna prenova obstoječe kuhinje.</oddHeader>
    <oddFooter>&amp;R&amp;P/&amp;N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B5666-67A3-443C-85C2-CFA6CC43A49C}">
  <dimension ref="A1:G21"/>
  <sheetViews>
    <sheetView showGridLines="0" showZeros="0" view="pageBreakPreview" topLeftCell="A12" zoomScale="110" zoomScaleNormal="110" zoomScaleSheetLayoutView="110" workbookViewId="0">
      <selection activeCell="Q28" sqref="Q28"/>
    </sheetView>
  </sheetViews>
  <sheetFormatPr defaultColWidth="6.140625" defaultRowHeight="12.75"/>
  <cols>
    <col min="1" max="1" width="1.28515625" style="29" customWidth="1"/>
    <col min="2" max="2" width="3.85546875" style="29" customWidth="1"/>
    <col min="3" max="3" width="28" style="48" customWidth="1"/>
    <col min="4" max="4" width="5.42578125" style="35" customWidth="1"/>
    <col min="5" max="5" width="12.28515625" style="32" customWidth="1"/>
    <col min="6" max="6" width="15" style="87" customWidth="1"/>
    <col min="7" max="7" width="16" style="87" customWidth="1"/>
    <col min="8" max="16384" width="6.140625" style="13"/>
  </cols>
  <sheetData>
    <row r="1" spans="1:7">
      <c r="B1" s="34" t="s">
        <v>228</v>
      </c>
      <c r="C1" s="10" t="s">
        <v>229</v>
      </c>
      <c r="D1" s="49"/>
      <c r="E1" s="43"/>
      <c r="F1" s="86"/>
      <c r="G1" s="86"/>
    </row>
    <row r="2" spans="1:7">
      <c r="B2" s="15"/>
      <c r="C2" s="13"/>
    </row>
    <row r="3" spans="1:7">
      <c r="B3" s="15"/>
      <c r="C3" s="10" t="s">
        <v>77</v>
      </c>
    </row>
    <row r="4" spans="1:7" ht="27" customHeight="1">
      <c r="B4" s="15"/>
      <c r="C4" s="339" t="s">
        <v>358</v>
      </c>
      <c r="D4" s="366"/>
      <c r="E4" s="366"/>
      <c r="F4" s="366"/>
      <c r="G4" s="366"/>
    </row>
    <row r="5" spans="1:7">
      <c r="B5" s="15"/>
      <c r="C5" s="13"/>
    </row>
    <row r="6" spans="1:7" ht="14.65" customHeight="1">
      <c r="A6" s="349" t="s">
        <v>41</v>
      </c>
      <c r="B6" s="349"/>
      <c r="C6" s="45" t="s">
        <v>42</v>
      </c>
      <c r="D6" s="45" t="s">
        <v>43</v>
      </c>
      <c r="E6" s="70" t="s">
        <v>44</v>
      </c>
      <c r="F6" s="88" t="s">
        <v>45</v>
      </c>
      <c r="G6" s="88" t="s">
        <v>46</v>
      </c>
    </row>
    <row r="7" spans="1:7">
      <c r="B7" s="13"/>
      <c r="C7" s="13"/>
    </row>
    <row r="8" spans="1:7" ht="188.25" customHeight="1">
      <c r="B8" s="15" t="s">
        <v>47</v>
      </c>
      <c r="C8" s="13" t="s">
        <v>230</v>
      </c>
      <c r="G8" s="87">
        <f>E8*F8</f>
        <v>0</v>
      </c>
    </row>
    <row r="9" spans="1:7" ht="25.5">
      <c r="B9" s="15" t="s">
        <v>71</v>
      </c>
      <c r="C9" s="13" t="s">
        <v>231</v>
      </c>
      <c r="E9" s="32" t="s">
        <v>48</v>
      </c>
      <c r="F9" s="323"/>
      <c r="G9" s="87">
        <f t="shared" ref="G9:G16" si="0">F9</f>
        <v>0</v>
      </c>
    </row>
    <row r="10" spans="1:7">
      <c r="B10" s="15" t="s">
        <v>72</v>
      </c>
      <c r="C10" s="13" t="s">
        <v>232</v>
      </c>
      <c r="E10" s="32" t="s">
        <v>48</v>
      </c>
      <c r="F10" s="323"/>
      <c r="G10" s="87">
        <f t="shared" si="0"/>
        <v>0</v>
      </c>
    </row>
    <row r="11" spans="1:7">
      <c r="B11" s="15" t="s">
        <v>79</v>
      </c>
      <c r="C11" s="13" t="s">
        <v>233</v>
      </c>
      <c r="E11" s="32" t="s">
        <v>48</v>
      </c>
      <c r="F11" s="323"/>
      <c r="G11" s="87">
        <f t="shared" si="0"/>
        <v>0</v>
      </c>
    </row>
    <row r="12" spans="1:7" ht="25.5">
      <c r="B12" s="15" t="s">
        <v>80</v>
      </c>
      <c r="C12" s="13" t="s">
        <v>234</v>
      </c>
      <c r="E12" s="32" t="s">
        <v>48</v>
      </c>
      <c r="F12" s="323"/>
      <c r="G12" s="87">
        <f t="shared" si="0"/>
        <v>0</v>
      </c>
    </row>
    <row r="13" spans="1:7">
      <c r="B13" s="15" t="s">
        <v>113</v>
      </c>
      <c r="C13" s="13" t="s">
        <v>235</v>
      </c>
      <c r="E13" s="32" t="s">
        <v>48</v>
      </c>
      <c r="F13" s="323"/>
      <c r="G13" s="87">
        <f t="shared" si="0"/>
        <v>0</v>
      </c>
    </row>
    <row r="14" spans="1:7">
      <c r="B14" s="15" t="s">
        <v>114</v>
      </c>
      <c r="C14" s="13" t="s">
        <v>236</v>
      </c>
      <c r="E14" s="32" t="s">
        <v>48</v>
      </c>
      <c r="F14" s="323"/>
      <c r="G14" s="87">
        <f t="shared" si="0"/>
        <v>0</v>
      </c>
    </row>
    <row r="15" spans="1:7">
      <c r="B15" s="15" t="s">
        <v>115</v>
      </c>
      <c r="C15" s="13" t="s">
        <v>238</v>
      </c>
      <c r="E15" s="32" t="s">
        <v>48</v>
      </c>
      <c r="F15" s="323"/>
      <c r="G15" s="87">
        <f t="shared" si="0"/>
        <v>0</v>
      </c>
    </row>
    <row r="16" spans="1:7">
      <c r="B16" s="15" t="s">
        <v>113</v>
      </c>
      <c r="C16" s="13" t="s">
        <v>237</v>
      </c>
      <c r="E16" s="32" t="s">
        <v>48</v>
      </c>
      <c r="F16" s="323"/>
      <c r="G16" s="87">
        <f t="shared" si="0"/>
        <v>0</v>
      </c>
    </row>
    <row r="17" spans="2:7">
      <c r="B17" s="15"/>
      <c r="C17" s="13"/>
    </row>
    <row r="18" spans="2:7" ht="165.75">
      <c r="B18" s="15" t="s">
        <v>49</v>
      </c>
      <c r="C18" s="13" t="s">
        <v>239</v>
      </c>
    </row>
    <row r="19" spans="2:7" ht="22.5" customHeight="1">
      <c r="B19" s="15" t="s">
        <v>71</v>
      </c>
      <c r="C19" s="13" t="s">
        <v>144</v>
      </c>
      <c r="E19" s="32" t="s">
        <v>48</v>
      </c>
      <c r="F19" s="323"/>
      <c r="G19" s="87">
        <f>F19</f>
        <v>0</v>
      </c>
    </row>
    <row r="20" spans="2:7" ht="22.5" customHeight="1">
      <c r="B20" s="15"/>
      <c r="C20" s="13"/>
    </row>
    <row r="21" spans="2:7" ht="14.65" customHeight="1">
      <c r="B21" s="33"/>
      <c r="C21" s="367" t="s">
        <v>355</v>
      </c>
      <c r="D21" s="367"/>
      <c r="E21" s="367"/>
      <c r="F21" s="367"/>
      <c r="G21" s="91">
        <f>SUM(G7:G19)</f>
        <v>0</v>
      </c>
    </row>
  </sheetData>
  <sheetProtection selectLockedCells="1" selectUnlockedCells="1"/>
  <mergeCells count="3">
    <mergeCell ref="A6:B6"/>
    <mergeCell ref="C21:F21"/>
    <mergeCell ref="C4:G4"/>
  </mergeCells>
  <pageMargins left="1.1811023622047245" right="0.86614173228346458" top="1.0236220472440944" bottom="0.78740157480314965" header="0.51181102362204722" footer="0.51181102362204722"/>
  <pageSetup paperSize="9" scale="98" firstPageNumber="0" orientation="portrait" horizontalDpi="300" verticalDpi="300" r:id="rId1"/>
  <headerFooter alignWithMargins="0">
    <oddHeader>&amp;L&amp;"Consolas,Običajno"&amp;8Št. PROJ: 35/2022
INVESTITOR: OSNOVNA ŠOLA BRŠLJIN, Kočevarjeva ulica 40, 8000 NOVO MESTO.
OBJEKT: Delna prenova obstoječe kuhinje.</oddHeader>
    <oddFooter>&amp;R&amp;P/&amp;N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79979-3D07-443F-BE02-D3CB9129FEAE}">
  <sheetPr>
    <pageSetUpPr fitToPage="1"/>
  </sheetPr>
  <dimension ref="A1:I34"/>
  <sheetViews>
    <sheetView showGridLines="0" showZeros="0" view="pageBreakPreview" topLeftCell="A13" zoomScale="110" zoomScaleNormal="110" zoomScaleSheetLayoutView="110" workbookViewId="0">
      <selection activeCell="E29" sqref="E29"/>
    </sheetView>
  </sheetViews>
  <sheetFormatPr defaultColWidth="8.85546875" defaultRowHeight="12.75"/>
  <cols>
    <col min="1" max="1" width="6.42578125" style="117" customWidth="1"/>
    <col min="2" max="2" width="40.85546875" style="130" customWidth="1"/>
    <col min="3" max="3" width="4.7109375" style="11" customWidth="1"/>
    <col min="4" max="4" width="10.85546875" style="179" customWidth="1"/>
    <col min="5" max="5" width="11.42578125" style="195" customWidth="1"/>
    <col min="6" max="6" width="13.140625" style="212" customWidth="1"/>
    <col min="7" max="7" width="8.85546875" style="102"/>
    <col min="8" max="8" width="12" style="102" customWidth="1"/>
    <col min="9" max="9" width="8.85546875" style="103"/>
    <col min="10" max="11" width="9.28515625" style="12" customWidth="1"/>
    <col min="12" max="12" width="10.42578125" style="12" customWidth="1"/>
    <col min="13" max="13" width="9.28515625" style="12" customWidth="1"/>
    <col min="14" max="16384" width="8.85546875" style="12"/>
  </cols>
  <sheetData>
    <row r="1" spans="1:7">
      <c r="A1" s="98"/>
      <c r="B1" s="71"/>
      <c r="C1" s="27"/>
      <c r="D1" s="180"/>
      <c r="F1" s="235"/>
      <c r="G1" s="101"/>
    </row>
    <row r="2" spans="1:7" ht="13.5" thickBot="1">
      <c r="A2" s="104" t="s">
        <v>345</v>
      </c>
      <c r="B2" s="105" t="s">
        <v>211</v>
      </c>
      <c r="C2" s="106"/>
      <c r="D2" s="240"/>
      <c r="E2" s="234"/>
      <c r="F2" s="233"/>
      <c r="G2" s="101"/>
    </row>
    <row r="3" spans="1:7">
      <c r="A3" s="109"/>
      <c r="B3" s="110"/>
      <c r="G3" s="101"/>
    </row>
    <row r="4" spans="1:7" ht="127.5">
      <c r="A4" s="112" t="s">
        <v>47</v>
      </c>
      <c r="B4" s="113" t="s">
        <v>212</v>
      </c>
      <c r="D4" s="239"/>
      <c r="E4" s="238"/>
      <c r="F4" s="232"/>
      <c r="G4" s="101"/>
    </row>
    <row r="5" spans="1:7">
      <c r="B5" s="113"/>
      <c r="C5" s="11" t="s">
        <v>48</v>
      </c>
      <c r="D5" s="239">
        <v>1</v>
      </c>
      <c r="E5" s="321"/>
      <c r="F5" s="230">
        <f>E5*D5</f>
        <v>0</v>
      </c>
      <c r="G5" s="101"/>
    </row>
    <row r="6" spans="1:7">
      <c r="B6" s="113"/>
      <c r="E6" s="238"/>
      <c r="F6" s="230"/>
      <c r="G6" s="101"/>
    </row>
    <row r="7" spans="1:7" ht="51">
      <c r="A7" s="112" t="s">
        <v>49</v>
      </c>
      <c r="B7" s="113" t="s">
        <v>213</v>
      </c>
      <c r="D7" s="239"/>
      <c r="E7" s="238"/>
      <c r="F7" s="232"/>
      <c r="G7" s="101"/>
    </row>
    <row r="8" spans="1:7">
      <c r="B8" s="113"/>
      <c r="C8" s="11" t="s">
        <v>48</v>
      </c>
      <c r="D8" s="239">
        <v>5</v>
      </c>
      <c r="E8" s="321"/>
      <c r="F8" s="230">
        <f>E8*D8</f>
        <v>0</v>
      </c>
      <c r="G8" s="101"/>
    </row>
    <row r="9" spans="1:7">
      <c r="B9" s="113"/>
      <c r="D9" s="239"/>
      <c r="E9" s="231"/>
      <c r="F9" s="230"/>
      <c r="G9" s="101"/>
    </row>
    <row r="10" spans="1:7" ht="51">
      <c r="A10" s="112" t="s">
        <v>50</v>
      </c>
      <c r="B10" s="113" t="s">
        <v>214</v>
      </c>
      <c r="D10" s="239"/>
      <c r="E10" s="238"/>
      <c r="F10" s="232"/>
      <c r="G10" s="101"/>
    </row>
    <row r="11" spans="1:7">
      <c r="B11" s="113"/>
      <c r="C11" s="11" t="s">
        <v>48</v>
      </c>
      <c r="D11" s="239">
        <v>1</v>
      </c>
      <c r="E11" s="321"/>
      <c r="F11" s="230">
        <f>E11*D11</f>
        <v>0</v>
      </c>
      <c r="G11" s="101"/>
    </row>
    <row r="12" spans="1:7">
      <c r="B12" s="113"/>
      <c r="E12" s="238"/>
      <c r="F12" s="230"/>
      <c r="G12" s="101"/>
    </row>
    <row r="13" spans="1:7" ht="51">
      <c r="A13" s="112" t="s">
        <v>52</v>
      </c>
      <c r="B13" s="113" t="s">
        <v>215</v>
      </c>
      <c r="E13" s="238"/>
      <c r="F13" s="230"/>
      <c r="G13" s="101"/>
    </row>
    <row r="14" spans="1:7">
      <c r="B14" s="113"/>
      <c r="C14" s="11" t="s">
        <v>48</v>
      </c>
      <c r="D14" s="239">
        <v>1</v>
      </c>
      <c r="E14" s="321"/>
      <c r="F14" s="230">
        <f>E14*D14</f>
        <v>0</v>
      </c>
      <c r="G14" s="101"/>
    </row>
    <row r="15" spans="1:7">
      <c r="A15" s="112"/>
      <c r="B15" s="113"/>
      <c r="D15" s="239"/>
      <c r="E15" s="231"/>
      <c r="F15" s="230"/>
      <c r="G15" s="101"/>
    </row>
    <row r="16" spans="1:7" ht="51">
      <c r="A16" s="112" t="s">
        <v>53</v>
      </c>
      <c r="B16" s="113" t="s">
        <v>216</v>
      </c>
      <c r="D16" s="239"/>
      <c r="E16" s="238"/>
      <c r="F16" s="232"/>
      <c r="G16" s="101"/>
    </row>
    <row r="17" spans="1:7">
      <c r="B17" s="120" t="s">
        <v>217</v>
      </c>
      <c r="C17" s="11" t="s">
        <v>218</v>
      </c>
      <c r="D17" s="179">
        <v>10</v>
      </c>
      <c r="E17" s="322"/>
      <c r="F17" s="230">
        <f>E17*D17</f>
        <v>0</v>
      </c>
      <c r="G17" s="101"/>
    </row>
    <row r="18" spans="1:7">
      <c r="A18" s="112"/>
      <c r="B18" s="120"/>
      <c r="E18" s="238"/>
      <c r="F18" s="230"/>
      <c r="G18" s="101"/>
    </row>
    <row r="19" spans="1:7" ht="37.5" customHeight="1">
      <c r="A19" s="112" t="s">
        <v>55</v>
      </c>
      <c r="B19" s="113" t="s">
        <v>219</v>
      </c>
      <c r="D19" s="239"/>
      <c r="E19" s="229"/>
      <c r="F19" s="232"/>
      <c r="G19" s="101"/>
    </row>
    <row r="20" spans="1:7">
      <c r="A20" s="112"/>
      <c r="B20" s="113" t="s">
        <v>220</v>
      </c>
      <c r="C20" s="11" t="s">
        <v>218</v>
      </c>
      <c r="D20" s="239">
        <v>5</v>
      </c>
      <c r="E20" s="322"/>
      <c r="F20" s="227">
        <f>E20*D20</f>
        <v>0</v>
      </c>
      <c r="G20" s="101"/>
    </row>
    <row r="21" spans="1:7">
      <c r="A21" s="112"/>
      <c r="B21" s="113"/>
      <c r="D21" s="239"/>
      <c r="E21" s="228"/>
      <c r="F21" s="227"/>
      <c r="G21" s="101"/>
    </row>
    <row r="22" spans="1:7">
      <c r="A22" s="112" t="s">
        <v>56</v>
      </c>
      <c r="B22" s="113" t="s">
        <v>221</v>
      </c>
      <c r="D22" s="239"/>
      <c r="E22" s="229"/>
      <c r="F22" s="226"/>
      <c r="G22" s="101"/>
    </row>
    <row r="23" spans="1:7">
      <c r="A23" s="112"/>
      <c r="B23" s="113"/>
      <c r="C23" s="11" t="s">
        <v>48</v>
      </c>
      <c r="D23" s="239">
        <v>1</v>
      </c>
      <c r="E23" s="321"/>
      <c r="F23" s="226">
        <f>SUM(D23*E23)</f>
        <v>0</v>
      </c>
      <c r="G23" s="101"/>
    </row>
    <row r="24" spans="1:7">
      <c r="A24" s="112"/>
      <c r="B24" s="113"/>
      <c r="D24" s="239"/>
      <c r="E24" s="229"/>
      <c r="F24" s="226"/>
      <c r="G24" s="101"/>
    </row>
    <row r="25" spans="1:7" ht="31.9" customHeight="1">
      <c r="A25" s="112" t="s">
        <v>58</v>
      </c>
      <c r="B25" s="113" t="s">
        <v>222</v>
      </c>
      <c r="D25" s="239"/>
      <c r="E25" s="229"/>
      <c r="F25" s="226"/>
      <c r="G25" s="101"/>
    </row>
    <row r="26" spans="1:7">
      <c r="A26" s="112"/>
      <c r="B26" s="113"/>
      <c r="C26" s="11" t="s">
        <v>48</v>
      </c>
      <c r="D26" s="239">
        <v>1</v>
      </c>
      <c r="E26" s="321"/>
      <c r="F26" s="226">
        <f>SUM(D26*E26)</f>
        <v>0</v>
      </c>
      <c r="G26" s="101"/>
    </row>
    <row r="27" spans="1:7">
      <c r="A27" s="112"/>
      <c r="B27" s="113"/>
      <c r="D27" s="239"/>
      <c r="E27" s="229"/>
      <c r="F27" s="230"/>
      <c r="G27" s="101"/>
    </row>
    <row r="28" spans="1:7">
      <c r="A28" s="112" t="s">
        <v>60</v>
      </c>
      <c r="B28" s="113" t="s">
        <v>223</v>
      </c>
      <c r="D28" s="239"/>
      <c r="E28" s="229"/>
      <c r="F28" s="226"/>
      <c r="G28" s="101"/>
    </row>
    <row r="29" spans="1:7">
      <c r="A29" s="112"/>
      <c r="B29" s="113"/>
      <c r="C29" s="11" t="s">
        <v>48</v>
      </c>
      <c r="D29" s="239">
        <v>1</v>
      </c>
      <c r="E29" s="321"/>
      <c r="F29" s="226">
        <f>SUM(D29*E29)</f>
        <v>0</v>
      </c>
      <c r="G29" s="101"/>
    </row>
    <row r="30" spans="1:7">
      <c r="A30" s="112"/>
      <c r="B30" s="113"/>
      <c r="D30" s="239"/>
      <c r="E30" s="229"/>
      <c r="F30" s="226"/>
      <c r="G30" s="101"/>
    </row>
    <row r="31" spans="1:7">
      <c r="A31" s="112"/>
      <c r="B31" s="113"/>
      <c r="D31" s="239"/>
      <c r="E31" s="229"/>
      <c r="F31" s="226"/>
      <c r="G31" s="101"/>
    </row>
    <row r="32" spans="1:7">
      <c r="A32" s="112"/>
      <c r="B32" s="123"/>
      <c r="F32" s="217"/>
      <c r="G32" s="101"/>
    </row>
    <row r="33" spans="1:7">
      <c r="A33" s="125"/>
      <c r="B33" s="368" t="s">
        <v>362</v>
      </c>
      <c r="C33" s="369"/>
      <c r="D33" s="369"/>
      <c r="E33" s="369"/>
      <c r="F33" s="224">
        <f>SUM(F5:F31)</f>
        <v>0</v>
      </c>
      <c r="G33" s="101"/>
    </row>
    <row r="34" spans="1:7">
      <c r="B34" s="71"/>
      <c r="C34" s="127"/>
      <c r="D34" s="236"/>
      <c r="E34" s="95"/>
      <c r="F34" s="225"/>
      <c r="G34" s="101"/>
    </row>
  </sheetData>
  <sheetProtection selectLockedCells="1" selectUnlockedCells="1"/>
  <mergeCells count="1">
    <mergeCell ref="B33:E33"/>
  </mergeCells>
  <pageMargins left="1.1811023622047245" right="0.86614173228346458" top="1.0236220472440944" bottom="0.78740157480314965" header="0.51181102362204722" footer="0.51181102362204722"/>
  <pageSetup paperSize="9" scale="92" firstPageNumber="0" fitToHeight="0" orientation="portrait" horizontalDpi="300" verticalDpi="300" r:id="rId1"/>
  <headerFooter alignWithMargins="0">
    <oddHeader>&amp;L&amp;"Consolas,Običajno"&amp;8Št. PROJ: 35/2022
INVESTITOR: OSNOVNA ŠOLA BRŠLJIN, Kočevarjeva ulica 40, 8000 NOVO MESTO.
OBJEKT: Delna prenova obstoječe kuhinje.</oddHeader>
    <oddFooter>&amp;R&amp;P/&amp;N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07C05-2D9B-4B0B-A091-5D4FB61ADB66}">
  <sheetPr>
    <pageSetUpPr fitToPage="1"/>
  </sheetPr>
  <dimension ref="A1:I15"/>
  <sheetViews>
    <sheetView showGridLines="0" showZeros="0" view="pageBreakPreview" zoomScale="110" zoomScaleNormal="110" zoomScaleSheetLayoutView="110" workbookViewId="0">
      <selection activeCell="E11" sqref="E11"/>
    </sheetView>
  </sheetViews>
  <sheetFormatPr defaultColWidth="8.85546875" defaultRowHeight="12.75"/>
  <cols>
    <col min="1" max="1" width="4.5703125" style="117" customWidth="1"/>
    <col min="2" max="2" width="44.85546875" style="130" customWidth="1"/>
    <col min="3" max="3" width="4.7109375" style="11" customWidth="1"/>
    <col min="4" max="4" width="6.42578125" style="11" customWidth="1"/>
    <col min="5" max="5" width="11.28515625" style="99" customWidth="1"/>
    <col min="6" max="6" width="14.7109375" style="111" customWidth="1"/>
    <col min="7" max="7" width="8.85546875" style="102"/>
    <col min="8" max="8" width="12" style="102" customWidth="1"/>
    <col min="9" max="9" width="8.85546875" style="103"/>
    <col min="10" max="11" width="9.28515625" style="12" customWidth="1"/>
    <col min="12" max="12" width="10.42578125" style="12" customWidth="1"/>
    <col min="13" max="13" width="9.28515625" style="12" customWidth="1"/>
    <col min="14" max="16384" width="8.85546875" style="12"/>
  </cols>
  <sheetData>
    <row r="1" spans="1:7">
      <c r="A1" s="98"/>
      <c r="B1" s="71"/>
      <c r="C1" s="27"/>
      <c r="D1" s="27"/>
      <c r="F1" s="100"/>
      <c r="G1" s="101"/>
    </row>
    <row r="2" spans="1:7" ht="13.5" thickBot="1">
      <c r="A2" s="104" t="s">
        <v>224</v>
      </c>
      <c r="B2" s="105" t="s">
        <v>227</v>
      </c>
      <c r="C2" s="106"/>
      <c r="D2" s="106"/>
      <c r="E2" s="107"/>
      <c r="F2" s="108"/>
      <c r="G2" s="101"/>
    </row>
    <row r="3" spans="1:7">
      <c r="A3" s="109"/>
      <c r="B3" s="110"/>
      <c r="G3" s="101"/>
    </row>
    <row r="4" spans="1:7">
      <c r="A4" s="112" t="s">
        <v>47</v>
      </c>
      <c r="B4" s="113" t="s">
        <v>225</v>
      </c>
      <c r="D4" s="114"/>
      <c r="E4" s="115"/>
      <c r="F4" s="116"/>
      <c r="G4" s="101"/>
    </row>
    <row r="5" spans="1:7">
      <c r="B5" s="113"/>
      <c r="C5" s="11" t="s">
        <v>48</v>
      </c>
      <c r="D5" s="114">
        <v>1</v>
      </c>
      <c r="E5" s="320"/>
      <c r="F5" s="118">
        <f>E5*D5</f>
        <v>0</v>
      </c>
      <c r="G5" s="101"/>
    </row>
    <row r="6" spans="1:7">
      <c r="B6" s="113"/>
      <c r="D6" s="119"/>
      <c r="E6" s="115"/>
      <c r="F6" s="118"/>
      <c r="G6" s="101"/>
    </row>
    <row r="7" spans="1:7" ht="76.5">
      <c r="A7" s="112" t="s">
        <v>49</v>
      </c>
      <c r="B7" s="113" t="s">
        <v>245</v>
      </c>
      <c r="D7" s="114"/>
      <c r="E7" s="115"/>
      <c r="F7" s="116"/>
      <c r="G7" s="101"/>
    </row>
    <row r="8" spans="1:7">
      <c r="B8" s="113"/>
      <c r="C8" s="11" t="s">
        <v>59</v>
      </c>
      <c r="D8" s="114">
        <v>10</v>
      </c>
      <c r="E8" s="320"/>
      <c r="F8" s="118">
        <f>E8*D8</f>
        <v>0</v>
      </c>
      <c r="G8" s="101"/>
    </row>
    <row r="9" spans="1:7">
      <c r="A9" s="112"/>
      <c r="B9" s="113"/>
      <c r="D9" s="114"/>
      <c r="E9" s="121"/>
      <c r="F9" s="118"/>
      <c r="G9" s="101"/>
    </row>
    <row r="10" spans="1:7" ht="25.5">
      <c r="A10" s="112" t="s">
        <v>50</v>
      </c>
      <c r="B10" s="113" t="s">
        <v>226</v>
      </c>
      <c r="D10" s="114"/>
      <c r="E10" s="121"/>
      <c r="F10" s="122"/>
      <c r="G10" s="101"/>
    </row>
    <row r="11" spans="1:7">
      <c r="A11" s="112"/>
      <c r="B11" s="113"/>
      <c r="C11" s="11" t="s">
        <v>48</v>
      </c>
      <c r="D11" s="114">
        <v>1</v>
      </c>
      <c r="E11" s="320"/>
      <c r="F11" s="122">
        <f>SUM(D11*E11)</f>
        <v>0</v>
      </c>
      <c r="G11" s="101"/>
    </row>
    <row r="12" spans="1:7">
      <c r="A12" s="112"/>
      <c r="B12" s="113"/>
      <c r="D12" s="114"/>
      <c r="E12" s="121"/>
      <c r="F12" s="122"/>
      <c r="G12" s="101"/>
    </row>
    <row r="13" spans="1:7">
      <c r="A13" s="112"/>
      <c r="B13" s="123"/>
      <c r="D13" s="112"/>
      <c r="F13" s="124"/>
      <c r="G13" s="101"/>
    </row>
    <row r="14" spans="1:7">
      <c r="A14" s="125"/>
      <c r="B14" s="368" t="s">
        <v>363</v>
      </c>
      <c r="C14" s="370"/>
      <c r="D14" s="370"/>
      <c r="E14" s="370"/>
      <c r="F14" s="126">
        <f>SUM(F5:F12)</f>
        <v>0</v>
      </c>
      <c r="G14" s="101"/>
    </row>
    <row r="15" spans="1:7">
      <c r="B15" s="71"/>
      <c r="C15" s="127"/>
      <c r="D15" s="127"/>
      <c r="E15" s="128"/>
      <c r="F15" s="129"/>
      <c r="G15" s="101"/>
    </row>
  </sheetData>
  <sheetProtection selectLockedCells="1" selectUnlockedCells="1"/>
  <mergeCells count="1">
    <mergeCell ref="B14:E14"/>
  </mergeCells>
  <pageMargins left="1.1811023622047245" right="0.86614173228346458" top="1.0236220472440944" bottom="0.78740157480314965" header="0.51181102362204722" footer="0.51181102362204722"/>
  <pageSetup paperSize="9" scale="93" firstPageNumber="0" fitToHeight="0" orientation="portrait" horizontalDpi="300" verticalDpi="300" r:id="rId1"/>
  <headerFooter alignWithMargins="0">
    <oddHeader>&amp;L&amp;"Consolas,Običajno"&amp;8Št. PROJ: 35/2022
INVESTITOR: OSNOVNA ŠOLA BRŠLJIN, Kočevarjeva ulica 40, 8000 NOVO MESTO.
OBJEKT: Delna prenova obstoječe kuhinje.</oddHeader>
    <oddFooter>&amp;R&amp;P/&amp;N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R120"/>
  <sheetViews>
    <sheetView showGridLines="0" showZeros="0" view="pageBreakPreview" topLeftCell="A101" zoomScale="110" zoomScaleNormal="110" zoomScaleSheetLayoutView="110" workbookViewId="0">
      <selection activeCell="J121" sqref="J121"/>
    </sheetView>
  </sheetViews>
  <sheetFormatPr defaultRowHeight="12.75"/>
  <cols>
    <col min="1" max="1" width="4.85546875" style="174" customWidth="1"/>
    <col min="2" max="2" width="36.7109375" style="178" customWidth="1"/>
    <col min="3" max="3" width="6.85546875" style="222" customWidth="1"/>
    <col min="4" max="4" width="5.42578125" style="223" customWidth="1"/>
    <col min="5" max="5" width="13.140625" style="198" customWidth="1"/>
    <col min="6" max="6" width="15.140625" style="208" customWidth="1"/>
    <col min="7" max="12" width="9.140625" style="155" customWidth="1"/>
    <col min="13" max="16384" width="9.140625" style="155"/>
  </cols>
  <sheetData>
    <row r="2" spans="1:18" ht="19.5" customHeight="1" thickBot="1">
      <c r="A2" s="104" t="s">
        <v>343</v>
      </c>
      <c r="B2" s="105" t="s">
        <v>346</v>
      </c>
      <c r="C2" s="106"/>
      <c r="D2" s="106"/>
      <c r="E2" s="107"/>
      <c r="F2" s="108"/>
    </row>
    <row r="3" spans="1:18" ht="19.5" customHeight="1" thickBot="1">
      <c r="A3" s="104"/>
      <c r="B3" s="105"/>
      <c r="C3" s="106"/>
      <c r="D3" s="106"/>
      <c r="E3" s="107"/>
      <c r="F3" s="108"/>
    </row>
    <row r="4" spans="1:18" s="158" customFormat="1" ht="24.75" customHeight="1" thickBot="1">
      <c r="A4" s="156" t="s">
        <v>246</v>
      </c>
      <c r="B4" s="157" t="s">
        <v>247</v>
      </c>
      <c r="C4" s="181" t="s">
        <v>248</v>
      </c>
      <c r="D4" s="182" t="s">
        <v>249</v>
      </c>
      <c r="E4" s="183" t="s">
        <v>250</v>
      </c>
      <c r="F4" s="184" t="s">
        <v>251</v>
      </c>
    </row>
    <row r="5" spans="1:18" ht="26.25" customHeight="1">
      <c r="A5" s="132"/>
      <c r="B5" s="159"/>
      <c r="C5" s="185"/>
      <c r="D5" s="186"/>
      <c r="E5" s="187" t="s">
        <v>252</v>
      </c>
      <c r="F5" s="188" t="s">
        <v>252</v>
      </c>
    </row>
    <row r="6" spans="1:18" ht="27" customHeight="1">
      <c r="A6" s="133"/>
      <c r="B6" s="134" t="s">
        <v>253</v>
      </c>
      <c r="C6" s="189"/>
      <c r="D6" s="190"/>
      <c r="E6" s="191" t="s">
        <v>342</v>
      </c>
      <c r="F6" s="192"/>
    </row>
    <row r="7" spans="1:18">
      <c r="A7" s="133">
        <v>0</v>
      </c>
      <c r="B7" s="134" t="s">
        <v>254</v>
      </c>
      <c r="C7" s="189"/>
      <c r="D7" s="190"/>
      <c r="E7" s="191" t="s">
        <v>342</v>
      </c>
      <c r="F7" s="192"/>
    </row>
    <row r="8" spans="1:18" s="12" customFormat="1">
      <c r="A8" s="160"/>
      <c r="B8" s="161"/>
      <c r="C8" s="193"/>
      <c r="D8" s="194"/>
      <c r="E8" s="195"/>
      <c r="F8" s="195"/>
      <c r="G8" s="162"/>
      <c r="H8" s="162"/>
      <c r="I8" s="162"/>
      <c r="J8" s="162"/>
      <c r="K8" s="162"/>
      <c r="L8" s="162"/>
      <c r="M8" s="162"/>
      <c r="N8" s="162"/>
      <c r="O8" s="162"/>
      <c r="P8" s="163"/>
      <c r="Q8" s="164"/>
      <c r="R8" s="162"/>
    </row>
    <row r="9" spans="1:18" ht="26.25" customHeight="1">
      <c r="A9" s="133" t="s">
        <v>47</v>
      </c>
      <c r="B9" s="134" t="s">
        <v>255</v>
      </c>
      <c r="C9" s="196"/>
      <c r="D9" s="197"/>
      <c r="E9" s="191"/>
      <c r="F9" s="192"/>
    </row>
    <row r="10" spans="1:18" ht="36.75" customHeight="1">
      <c r="A10" s="135" t="s">
        <v>256</v>
      </c>
      <c r="B10" s="136" t="s">
        <v>257</v>
      </c>
      <c r="C10" s="196" t="s">
        <v>48</v>
      </c>
      <c r="D10" s="197">
        <v>1</v>
      </c>
      <c r="E10" s="316"/>
      <c r="F10" s="199">
        <f>SUM(E10*D10)</f>
        <v>0</v>
      </c>
    </row>
    <row r="11" spans="1:18" s="169" customFormat="1">
      <c r="A11" s="165"/>
      <c r="B11" s="166"/>
      <c r="C11" s="193"/>
      <c r="D11" s="194"/>
      <c r="E11" s="195"/>
      <c r="F11" s="195"/>
      <c r="G11" s="167"/>
      <c r="H11" s="12"/>
      <c r="I11" s="168"/>
      <c r="L11" s="168"/>
      <c r="M11" s="170"/>
    </row>
    <row r="12" spans="1:18" s="12" customFormat="1">
      <c r="A12" s="160"/>
      <c r="B12" s="161"/>
      <c r="C12" s="193"/>
      <c r="D12" s="194"/>
      <c r="E12" s="195"/>
      <c r="F12" s="195"/>
      <c r="G12" s="162"/>
      <c r="H12" s="162"/>
      <c r="I12" s="162"/>
      <c r="J12" s="163"/>
      <c r="K12" s="164"/>
      <c r="L12" s="162"/>
    </row>
    <row r="13" spans="1:18" s="12" customFormat="1">
      <c r="A13" s="172"/>
      <c r="B13" s="173"/>
      <c r="C13" s="201"/>
      <c r="D13" s="204"/>
      <c r="E13" s="205"/>
      <c r="F13" s="205"/>
      <c r="G13" s="162"/>
      <c r="H13" s="162"/>
      <c r="I13" s="162"/>
      <c r="J13" s="162"/>
      <c r="K13" s="162"/>
      <c r="L13" s="162"/>
      <c r="M13" s="162"/>
      <c r="N13" s="162"/>
      <c r="O13" s="162"/>
      <c r="P13" s="163"/>
      <c r="Q13" s="164"/>
      <c r="R13" s="162"/>
    </row>
    <row r="14" spans="1:18" ht="18" customHeight="1">
      <c r="A14" s="138"/>
      <c r="B14" s="139" t="s">
        <v>258</v>
      </c>
      <c r="C14" s="206" t="s">
        <v>252</v>
      </c>
      <c r="D14" s="206"/>
      <c r="E14" s="191"/>
      <c r="F14" s="199">
        <f>SUM(F10:F12)</f>
        <v>0</v>
      </c>
    </row>
    <row r="15" spans="1:18" s="12" customFormat="1">
      <c r="A15" s="160"/>
      <c r="B15" s="161"/>
      <c r="C15" s="193"/>
      <c r="D15" s="194"/>
      <c r="E15" s="195"/>
      <c r="F15" s="195"/>
      <c r="G15" s="162"/>
      <c r="H15" s="162"/>
      <c r="I15" s="162"/>
      <c r="J15" s="162"/>
      <c r="K15" s="162"/>
      <c r="L15" s="162"/>
      <c r="M15" s="162"/>
      <c r="N15" s="162"/>
      <c r="O15" s="162"/>
      <c r="P15" s="163"/>
      <c r="Q15" s="164"/>
      <c r="R15" s="162"/>
    </row>
    <row r="16" spans="1:18">
      <c r="A16" s="140"/>
      <c r="B16" s="139"/>
      <c r="C16" s="207"/>
      <c r="D16" s="206"/>
      <c r="E16" s="191"/>
      <c r="F16" s="195"/>
    </row>
    <row r="17" spans="1:6">
      <c r="A17" s="140"/>
      <c r="B17" s="139"/>
      <c r="C17" s="207"/>
      <c r="D17" s="206"/>
      <c r="E17" s="191"/>
      <c r="F17" s="195"/>
    </row>
    <row r="18" spans="1:6" ht="26.25" customHeight="1">
      <c r="A18" s="133" t="s">
        <v>49</v>
      </c>
      <c r="B18" s="134" t="s">
        <v>259</v>
      </c>
      <c r="C18" s="189"/>
      <c r="D18" s="190"/>
      <c r="E18" s="191"/>
    </row>
    <row r="19" spans="1:6" ht="22.5" customHeight="1">
      <c r="A19" s="133"/>
      <c r="B19" s="134"/>
      <c r="C19" s="189"/>
      <c r="D19" s="190"/>
      <c r="E19" s="191"/>
      <c r="F19" s="195"/>
    </row>
    <row r="20" spans="1:6" ht="18.75" customHeight="1">
      <c r="A20" s="135" t="s">
        <v>260</v>
      </c>
      <c r="B20" s="139" t="s">
        <v>261</v>
      </c>
      <c r="C20" s="206"/>
      <c r="D20" s="206"/>
      <c r="E20" s="191"/>
      <c r="F20" s="192"/>
    </row>
    <row r="21" spans="1:6" ht="22.5" customHeight="1">
      <c r="A21" s="133"/>
      <c r="B21" s="141" t="s">
        <v>262</v>
      </c>
      <c r="C21" s="206" t="s">
        <v>59</v>
      </c>
      <c r="D21" s="206">
        <v>2</v>
      </c>
      <c r="E21" s="317"/>
      <c r="F21" s="199">
        <f>SUM(E21*D21)</f>
        <v>0</v>
      </c>
    </row>
    <row r="22" spans="1:6" ht="22.5" customHeight="1">
      <c r="A22" s="133"/>
      <c r="B22" s="141" t="s">
        <v>263</v>
      </c>
      <c r="C22" s="206" t="s">
        <v>59</v>
      </c>
      <c r="D22" s="206">
        <v>8</v>
      </c>
      <c r="E22" s="317"/>
      <c r="F22" s="199">
        <f t="shared" ref="F22:F28" si="0">SUM(E22*D22)</f>
        <v>0</v>
      </c>
    </row>
    <row r="23" spans="1:6" ht="22.5" customHeight="1">
      <c r="A23" s="133"/>
      <c r="B23" s="141" t="s">
        <v>264</v>
      </c>
      <c r="C23" s="206" t="s">
        <v>59</v>
      </c>
      <c r="D23" s="206">
        <v>2</v>
      </c>
      <c r="E23" s="317"/>
      <c r="F23" s="199">
        <f t="shared" si="0"/>
        <v>0</v>
      </c>
    </row>
    <row r="24" spans="1:6" ht="22.5" customHeight="1">
      <c r="A24" s="133"/>
      <c r="B24" s="141" t="s">
        <v>265</v>
      </c>
      <c r="C24" s="206" t="s">
        <v>59</v>
      </c>
      <c r="D24" s="206">
        <v>5</v>
      </c>
      <c r="E24" s="317"/>
      <c r="F24" s="199">
        <f t="shared" si="0"/>
        <v>0</v>
      </c>
    </row>
    <row r="25" spans="1:6" ht="22.5" customHeight="1">
      <c r="A25" s="133"/>
      <c r="B25" s="141" t="s">
        <v>266</v>
      </c>
      <c r="C25" s="206" t="s">
        <v>59</v>
      </c>
      <c r="D25" s="206">
        <v>2</v>
      </c>
      <c r="E25" s="317"/>
      <c r="F25" s="199">
        <f t="shared" si="0"/>
        <v>0</v>
      </c>
    </row>
    <row r="26" spans="1:6" ht="30" customHeight="1">
      <c r="A26" s="133"/>
      <c r="B26" s="141" t="s">
        <v>267</v>
      </c>
      <c r="C26" s="206" t="s">
        <v>59</v>
      </c>
      <c r="D26" s="206">
        <v>5</v>
      </c>
      <c r="E26" s="317"/>
      <c r="F26" s="199">
        <f t="shared" si="0"/>
        <v>0</v>
      </c>
    </row>
    <row r="27" spans="1:6" ht="29.25" customHeight="1">
      <c r="A27" s="133"/>
      <c r="B27" s="141" t="s">
        <v>268</v>
      </c>
      <c r="C27" s="206" t="s">
        <v>59</v>
      </c>
      <c r="D27" s="206">
        <v>6</v>
      </c>
      <c r="E27" s="317"/>
      <c r="F27" s="199">
        <f t="shared" si="0"/>
        <v>0</v>
      </c>
    </row>
    <row r="28" spans="1:6" ht="39.75" customHeight="1">
      <c r="A28" s="133"/>
      <c r="B28" s="141" t="s">
        <v>269</v>
      </c>
      <c r="C28" s="206" t="s">
        <v>59</v>
      </c>
      <c r="D28" s="206">
        <v>2</v>
      </c>
      <c r="E28" s="317"/>
      <c r="F28" s="199">
        <f t="shared" si="0"/>
        <v>0</v>
      </c>
    </row>
    <row r="29" spans="1:6" ht="22.5" customHeight="1">
      <c r="A29" s="133"/>
      <c r="B29" s="141"/>
      <c r="C29" s="206"/>
      <c r="D29" s="206"/>
      <c r="E29" s="317"/>
      <c r="F29" s="195"/>
    </row>
    <row r="30" spans="1:6" ht="30" customHeight="1">
      <c r="A30" s="133"/>
      <c r="B30" s="141" t="s">
        <v>270</v>
      </c>
      <c r="C30" s="206" t="s">
        <v>59</v>
      </c>
      <c r="D30" s="206">
        <v>2</v>
      </c>
      <c r="E30" s="317"/>
      <c r="F30" s="199">
        <f>SUM(E30*D30)</f>
        <v>0</v>
      </c>
    </row>
    <row r="31" spans="1:6" ht="22.5" customHeight="1">
      <c r="A31" s="133"/>
      <c r="B31" s="134"/>
      <c r="C31" s="206"/>
      <c r="D31" s="206"/>
      <c r="E31" s="191"/>
      <c r="F31" s="192"/>
    </row>
    <row r="32" spans="1:6" ht="18.75" customHeight="1">
      <c r="A32" s="135" t="s">
        <v>271</v>
      </c>
      <c r="B32" s="139" t="s">
        <v>272</v>
      </c>
      <c r="C32" s="206"/>
      <c r="D32" s="206"/>
      <c r="E32" s="191"/>
      <c r="F32" s="192"/>
    </row>
    <row r="33" spans="1:6" ht="30.75" customHeight="1">
      <c r="A33" s="133"/>
      <c r="B33" s="142" t="s">
        <v>273</v>
      </c>
      <c r="C33" s="206" t="s">
        <v>59</v>
      </c>
      <c r="D33" s="206">
        <v>9</v>
      </c>
      <c r="E33" s="317"/>
      <c r="F33" s="199">
        <f t="shared" ref="F33:F36" si="1">SUM(E33*D33)</f>
        <v>0</v>
      </c>
    </row>
    <row r="34" spans="1:6" s="175" customFormat="1" ht="32.25" customHeight="1">
      <c r="A34" s="143"/>
      <c r="B34" s="142" t="s">
        <v>274</v>
      </c>
      <c r="C34" s="206" t="s">
        <v>59</v>
      </c>
      <c r="D34" s="206">
        <v>17</v>
      </c>
      <c r="E34" s="317"/>
      <c r="F34" s="199">
        <f t="shared" si="1"/>
        <v>0</v>
      </c>
    </row>
    <row r="35" spans="1:6" s="175" customFormat="1" ht="37.5" customHeight="1">
      <c r="A35" s="143"/>
      <c r="B35" s="142" t="s">
        <v>275</v>
      </c>
      <c r="C35" s="206" t="s">
        <v>59</v>
      </c>
      <c r="D35" s="206">
        <v>5</v>
      </c>
      <c r="E35" s="317"/>
      <c r="F35" s="199">
        <f t="shared" si="1"/>
        <v>0</v>
      </c>
    </row>
    <row r="36" spans="1:6" s="175" customFormat="1" ht="30" customHeight="1">
      <c r="A36" s="143"/>
      <c r="B36" s="142" t="s">
        <v>276</v>
      </c>
      <c r="C36" s="206" t="s">
        <v>59</v>
      </c>
      <c r="D36" s="206">
        <v>1</v>
      </c>
      <c r="E36" s="317"/>
      <c r="F36" s="199">
        <f t="shared" si="1"/>
        <v>0</v>
      </c>
    </row>
    <row r="37" spans="1:6" ht="19.5" customHeight="1">
      <c r="A37" s="133"/>
      <c r="B37" s="141"/>
      <c r="C37" s="206"/>
      <c r="D37" s="206"/>
      <c r="E37" s="317"/>
      <c r="F37" s="195"/>
    </row>
    <row r="38" spans="1:6" ht="45.75" customHeight="1">
      <c r="A38" s="135" t="s">
        <v>277</v>
      </c>
      <c r="B38" s="139" t="s">
        <v>278</v>
      </c>
      <c r="C38" s="206" t="s">
        <v>59</v>
      </c>
      <c r="D38" s="206">
        <v>1</v>
      </c>
      <c r="E38" s="317"/>
      <c r="F38" s="199">
        <f>SUM(E38*D38)</f>
        <v>0</v>
      </c>
    </row>
    <row r="39" spans="1:6" ht="21" customHeight="1">
      <c r="A39" s="135"/>
      <c r="B39" s="139"/>
      <c r="C39" s="206"/>
      <c r="D39" s="206"/>
      <c r="E39" s="191"/>
      <c r="F39" s="195"/>
    </row>
    <row r="40" spans="1:6" ht="18.75" customHeight="1">
      <c r="A40" s="135" t="s">
        <v>279</v>
      </c>
      <c r="B40" s="139" t="s">
        <v>280</v>
      </c>
      <c r="C40" s="206"/>
      <c r="D40" s="206"/>
      <c r="E40" s="191"/>
      <c r="F40" s="192"/>
    </row>
    <row r="41" spans="1:6" ht="33.75" customHeight="1">
      <c r="A41" s="133"/>
      <c r="B41" s="141" t="s">
        <v>281</v>
      </c>
      <c r="C41" s="206" t="s">
        <v>59</v>
      </c>
      <c r="D41" s="206">
        <v>10</v>
      </c>
      <c r="E41" s="317"/>
      <c r="F41" s="199">
        <f>SUM(E41*D41)</f>
        <v>0</v>
      </c>
    </row>
    <row r="42" spans="1:6" ht="19.5" customHeight="1">
      <c r="A42" s="133"/>
      <c r="B42" s="141"/>
      <c r="C42" s="206"/>
      <c r="D42" s="206"/>
      <c r="E42" s="317"/>
      <c r="F42" s="195"/>
    </row>
    <row r="43" spans="1:6" ht="32.25" customHeight="1">
      <c r="A43" s="135" t="s">
        <v>425</v>
      </c>
      <c r="B43" s="139" t="s">
        <v>283</v>
      </c>
      <c r="C43" s="206" t="s">
        <v>48</v>
      </c>
      <c r="D43" s="206">
        <v>1</v>
      </c>
      <c r="E43" s="317"/>
      <c r="F43" s="199">
        <f>SUM(E43*D43)</f>
        <v>0</v>
      </c>
    </row>
    <row r="44" spans="1:6" ht="19.5" customHeight="1">
      <c r="A44" s="133"/>
      <c r="B44" s="141"/>
      <c r="C44" s="206"/>
      <c r="D44" s="206"/>
      <c r="E44" s="317"/>
      <c r="F44" s="195"/>
    </row>
    <row r="45" spans="1:6" ht="32.25" customHeight="1">
      <c r="A45" s="135" t="s">
        <v>282</v>
      </c>
      <c r="B45" s="139" t="s">
        <v>286</v>
      </c>
      <c r="C45" s="206" t="s">
        <v>48</v>
      </c>
      <c r="D45" s="206">
        <v>1</v>
      </c>
      <c r="E45" s="317"/>
      <c r="F45" s="199">
        <f>SUM(E45*D45)</f>
        <v>0</v>
      </c>
    </row>
    <row r="46" spans="1:6" ht="19.5" customHeight="1">
      <c r="A46" s="133"/>
      <c r="B46" s="141"/>
      <c r="C46" s="206"/>
      <c r="D46" s="206"/>
      <c r="E46" s="191"/>
      <c r="F46" s="195"/>
    </row>
    <row r="47" spans="1:6" ht="16.5" customHeight="1">
      <c r="A47" s="133"/>
      <c r="B47" s="141"/>
      <c r="C47" s="206"/>
      <c r="D47" s="206"/>
      <c r="E47" s="191"/>
      <c r="F47" s="195"/>
    </row>
    <row r="48" spans="1:6" ht="21" customHeight="1">
      <c r="A48" s="140" t="s">
        <v>284</v>
      </c>
      <c r="B48" s="71" t="s">
        <v>288</v>
      </c>
      <c r="C48" s="209"/>
      <c r="D48" s="203"/>
      <c r="E48" s="195"/>
      <c r="F48" s="195"/>
    </row>
    <row r="49" spans="1:6" ht="15" customHeight="1">
      <c r="A49" s="140"/>
      <c r="B49" s="71" t="s">
        <v>333</v>
      </c>
      <c r="C49" s="209" t="s">
        <v>218</v>
      </c>
      <c r="D49" s="203">
        <v>42</v>
      </c>
      <c r="E49" s="318"/>
      <c r="F49" s="199">
        <f t="shared" ref="F49:F55" si="2">SUM(E49*D49)</f>
        <v>0</v>
      </c>
    </row>
    <row r="50" spans="1:6" ht="15" customHeight="1">
      <c r="A50" s="140"/>
      <c r="B50" s="71" t="s">
        <v>334</v>
      </c>
      <c r="C50" s="209" t="s">
        <v>218</v>
      </c>
      <c r="D50" s="203">
        <v>155</v>
      </c>
      <c r="E50" s="318"/>
      <c r="F50" s="199">
        <f t="shared" si="2"/>
        <v>0</v>
      </c>
    </row>
    <row r="51" spans="1:6" ht="15" customHeight="1">
      <c r="A51" s="140"/>
      <c r="B51" s="71" t="s">
        <v>335</v>
      </c>
      <c r="C51" s="209" t="s">
        <v>218</v>
      </c>
      <c r="D51" s="203">
        <v>260</v>
      </c>
      <c r="E51" s="318"/>
      <c r="F51" s="199">
        <f t="shared" si="2"/>
        <v>0</v>
      </c>
    </row>
    <row r="52" spans="1:6" ht="15" customHeight="1">
      <c r="A52" s="140"/>
      <c r="B52" s="71" t="s">
        <v>336</v>
      </c>
      <c r="C52" s="209" t="s">
        <v>218</v>
      </c>
      <c r="D52" s="203">
        <v>385</v>
      </c>
      <c r="E52" s="318"/>
      <c r="F52" s="199">
        <f t="shared" si="2"/>
        <v>0</v>
      </c>
    </row>
    <row r="53" spans="1:6" ht="15" customHeight="1">
      <c r="A53" s="140"/>
      <c r="B53" s="71" t="s">
        <v>337</v>
      </c>
      <c r="C53" s="209" t="s">
        <v>218</v>
      </c>
      <c r="D53" s="203">
        <v>135</v>
      </c>
      <c r="E53" s="318"/>
      <c r="F53" s="199">
        <f t="shared" si="2"/>
        <v>0</v>
      </c>
    </row>
    <row r="54" spans="1:6" ht="15" customHeight="1">
      <c r="A54" s="140"/>
      <c r="B54" s="71" t="s">
        <v>338</v>
      </c>
      <c r="C54" s="209" t="s">
        <v>218</v>
      </c>
      <c r="D54" s="203">
        <v>88</v>
      </c>
      <c r="E54" s="318"/>
      <c r="F54" s="199">
        <f t="shared" si="2"/>
        <v>0</v>
      </c>
    </row>
    <row r="55" spans="1:6" ht="15" customHeight="1">
      <c r="A55" s="140"/>
      <c r="B55" s="71" t="s">
        <v>339</v>
      </c>
      <c r="C55" s="209" t="s">
        <v>218</v>
      </c>
      <c r="D55" s="203">
        <v>345</v>
      </c>
      <c r="E55" s="318"/>
      <c r="F55" s="199">
        <f t="shared" si="2"/>
        <v>0</v>
      </c>
    </row>
    <row r="56" spans="1:6" ht="12.6" customHeight="1">
      <c r="A56" s="140"/>
      <c r="B56" s="71"/>
      <c r="C56" s="209"/>
      <c r="D56" s="203"/>
      <c r="E56" s="195"/>
      <c r="F56" s="195"/>
    </row>
    <row r="57" spans="1:6" ht="54.75" customHeight="1">
      <c r="A57" s="140" t="s">
        <v>285</v>
      </c>
      <c r="B57" s="71" t="s">
        <v>290</v>
      </c>
      <c r="C57" s="209"/>
      <c r="D57" s="203"/>
      <c r="E57" s="195"/>
      <c r="F57" s="195"/>
    </row>
    <row r="58" spans="1:6" ht="34.5" customHeight="1">
      <c r="A58" s="140"/>
      <c r="B58" s="171" t="s">
        <v>291</v>
      </c>
      <c r="C58" s="209" t="s">
        <v>218</v>
      </c>
      <c r="D58" s="203">
        <v>15</v>
      </c>
      <c r="E58" s="318"/>
      <c r="F58" s="199">
        <f>SUM(E58*D58)</f>
        <v>0</v>
      </c>
    </row>
    <row r="59" spans="1:6" ht="13.5" customHeight="1">
      <c r="A59" s="144"/>
      <c r="B59" s="171"/>
      <c r="C59" s="209"/>
      <c r="D59" s="203"/>
      <c r="E59" s="195"/>
      <c r="F59" s="195"/>
    </row>
    <row r="60" spans="1:6" s="175" customFormat="1" ht="30" customHeight="1">
      <c r="A60" s="145" t="s">
        <v>287</v>
      </c>
      <c r="B60" s="71" t="s">
        <v>293</v>
      </c>
      <c r="C60" s="209"/>
      <c r="D60" s="203"/>
      <c r="E60" s="195"/>
      <c r="F60" s="195"/>
    </row>
    <row r="61" spans="1:6" s="11" customFormat="1" ht="13.5" customHeight="1">
      <c r="A61" s="145"/>
      <c r="B61" s="71"/>
      <c r="C61" s="209"/>
      <c r="D61" s="203"/>
      <c r="E61" s="195"/>
      <c r="F61" s="195"/>
    </row>
    <row r="62" spans="1:6" s="175" customFormat="1" ht="42" customHeight="1">
      <c r="A62" s="145"/>
      <c r="B62" s="71" t="s">
        <v>340</v>
      </c>
      <c r="C62" s="209" t="s">
        <v>218</v>
      </c>
      <c r="D62" s="203">
        <v>780</v>
      </c>
      <c r="E62" s="318"/>
      <c r="F62" s="199">
        <f t="shared" ref="F62:F63" si="3">SUM(E62*D62)</f>
        <v>0</v>
      </c>
    </row>
    <row r="63" spans="1:6" s="175" customFormat="1" ht="42.75" customHeight="1">
      <c r="A63" s="145"/>
      <c r="B63" s="71" t="s">
        <v>341</v>
      </c>
      <c r="C63" s="209" t="s">
        <v>218</v>
      </c>
      <c r="D63" s="203">
        <v>155</v>
      </c>
      <c r="E63" s="318"/>
      <c r="F63" s="199">
        <f t="shared" si="3"/>
        <v>0</v>
      </c>
    </row>
    <row r="64" spans="1:6" ht="19.5" customHeight="1">
      <c r="A64" s="133"/>
      <c r="B64" s="141"/>
      <c r="C64" s="206"/>
      <c r="D64" s="206"/>
      <c r="E64" s="191"/>
      <c r="F64" s="195"/>
    </row>
    <row r="65" spans="1:6" ht="57" customHeight="1">
      <c r="A65" s="135" t="s">
        <v>289</v>
      </c>
      <c r="B65" s="139" t="s">
        <v>295</v>
      </c>
      <c r="C65" s="206" t="s">
        <v>218</v>
      </c>
      <c r="D65" s="206">
        <v>70</v>
      </c>
      <c r="E65" s="317"/>
      <c r="F65" s="199">
        <f>SUM(E65*D65)</f>
        <v>0</v>
      </c>
    </row>
    <row r="66" spans="1:6" s="11" customFormat="1" ht="13.5" customHeight="1">
      <c r="A66" s="145"/>
      <c r="B66" s="71"/>
      <c r="C66" s="209"/>
      <c r="D66" s="203"/>
      <c r="E66" s="195"/>
      <c r="F66" s="195"/>
    </row>
    <row r="67" spans="1:6" s="175" customFormat="1" ht="87" customHeight="1">
      <c r="A67" s="145" t="s">
        <v>292</v>
      </c>
      <c r="B67" s="146" t="s">
        <v>297</v>
      </c>
      <c r="C67" s="209"/>
      <c r="D67" s="203"/>
      <c r="E67" s="195"/>
      <c r="F67" s="195"/>
    </row>
    <row r="68" spans="1:6" s="175" customFormat="1" ht="15" customHeight="1">
      <c r="A68" s="145"/>
      <c r="B68" s="146"/>
      <c r="C68" s="209"/>
      <c r="D68" s="203"/>
      <c r="E68" s="195"/>
      <c r="F68" s="195"/>
    </row>
    <row r="69" spans="1:6" s="175" customFormat="1" ht="12.6" customHeight="1">
      <c r="A69" s="143"/>
      <c r="B69" s="142" t="s">
        <v>298</v>
      </c>
      <c r="C69" s="206" t="s">
        <v>218</v>
      </c>
      <c r="D69" s="210">
        <v>2.5</v>
      </c>
      <c r="E69" s="317"/>
      <c r="F69" s="199">
        <f t="shared" ref="F69:F73" si="4">SUM(E69*D69)</f>
        <v>0</v>
      </c>
    </row>
    <row r="70" spans="1:6" s="175" customFormat="1" ht="12.6" customHeight="1">
      <c r="A70" s="143"/>
      <c r="B70" s="142" t="s">
        <v>299</v>
      </c>
      <c r="C70" s="206" t="s">
        <v>218</v>
      </c>
      <c r="D70" s="210">
        <v>2.5</v>
      </c>
      <c r="E70" s="317"/>
      <c r="F70" s="199">
        <f t="shared" si="4"/>
        <v>0</v>
      </c>
    </row>
    <row r="71" spans="1:6" s="175" customFormat="1" ht="12.6" customHeight="1">
      <c r="A71" s="143"/>
      <c r="B71" s="142" t="s">
        <v>300</v>
      </c>
      <c r="C71" s="206" t="s">
        <v>218</v>
      </c>
      <c r="D71" s="210">
        <v>2.5</v>
      </c>
      <c r="E71" s="317"/>
      <c r="F71" s="199">
        <f t="shared" si="4"/>
        <v>0</v>
      </c>
    </row>
    <row r="72" spans="1:6" s="175" customFormat="1" ht="12.6" customHeight="1">
      <c r="A72" s="143"/>
      <c r="B72" s="142" t="s">
        <v>301</v>
      </c>
      <c r="C72" s="206" t="s">
        <v>59</v>
      </c>
      <c r="D72" s="206">
        <v>2</v>
      </c>
      <c r="E72" s="317"/>
      <c r="F72" s="199">
        <f t="shared" si="4"/>
        <v>0</v>
      </c>
    </row>
    <row r="73" spans="1:6" s="175" customFormat="1" ht="12.6" customHeight="1">
      <c r="A73" s="143"/>
      <c r="B73" s="142" t="s">
        <v>302</v>
      </c>
      <c r="C73" s="206" t="s">
        <v>59</v>
      </c>
      <c r="D73" s="206">
        <v>2</v>
      </c>
      <c r="E73" s="317"/>
      <c r="F73" s="199">
        <f t="shared" si="4"/>
        <v>0</v>
      </c>
    </row>
    <row r="74" spans="1:6" s="175" customFormat="1" ht="19.5" customHeight="1">
      <c r="A74" s="143"/>
      <c r="B74" s="142"/>
      <c r="C74" s="206"/>
      <c r="D74" s="206"/>
      <c r="E74" s="199"/>
      <c r="F74" s="195"/>
    </row>
    <row r="75" spans="1:6" s="175" customFormat="1" ht="31.5" customHeight="1">
      <c r="A75" s="143"/>
      <c r="B75" s="142" t="s">
        <v>303</v>
      </c>
      <c r="C75" s="206"/>
      <c r="D75" s="206"/>
      <c r="E75" s="199"/>
      <c r="F75" s="195"/>
    </row>
    <row r="76" spans="1:6" s="175" customFormat="1" ht="12.6" customHeight="1">
      <c r="A76" s="143"/>
      <c r="B76" s="176" t="s">
        <v>304</v>
      </c>
      <c r="C76" s="206" t="s">
        <v>59</v>
      </c>
      <c r="D76" s="206">
        <v>6</v>
      </c>
      <c r="E76" s="317"/>
      <c r="F76" s="199">
        <f t="shared" ref="F76:F78" si="5">SUM(E76*D76)</f>
        <v>0</v>
      </c>
    </row>
    <row r="77" spans="1:6" s="175" customFormat="1" ht="12.6" customHeight="1">
      <c r="A77" s="143"/>
      <c r="B77" s="176" t="s">
        <v>305</v>
      </c>
      <c r="C77" s="206" t="s">
        <v>59</v>
      </c>
      <c r="D77" s="206">
        <v>6</v>
      </c>
      <c r="E77" s="317"/>
      <c r="F77" s="199">
        <f t="shared" si="5"/>
        <v>0</v>
      </c>
    </row>
    <row r="78" spans="1:6" s="175" customFormat="1" ht="12.6" customHeight="1">
      <c r="A78" s="143"/>
      <c r="B78" s="176" t="s">
        <v>306</v>
      </c>
      <c r="C78" s="206" t="s">
        <v>59</v>
      </c>
      <c r="D78" s="206">
        <v>6</v>
      </c>
      <c r="E78" s="317"/>
      <c r="F78" s="199">
        <f t="shared" si="5"/>
        <v>0</v>
      </c>
    </row>
    <row r="79" spans="1:6" s="175" customFormat="1" ht="13.5" customHeight="1">
      <c r="A79" s="143"/>
      <c r="B79" s="142"/>
      <c r="C79" s="206"/>
      <c r="D79" s="206"/>
      <c r="E79" s="199"/>
      <c r="F79" s="195"/>
    </row>
    <row r="80" spans="1:6" s="175" customFormat="1" ht="19.5" customHeight="1">
      <c r="A80" s="143"/>
      <c r="B80" s="177" t="s">
        <v>307</v>
      </c>
      <c r="C80" s="206"/>
      <c r="D80" s="206"/>
      <c r="E80" s="199"/>
      <c r="F80" s="195"/>
    </row>
    <row r="81" spans="1:6" s="175" customFormat="1" ht="12.6" customHeight="1">
      <c r="A81" s="143"/>
      <c r="B81" s="176" t="s">
        <v>308</v>
      </c>
      <c r="C81" s="206" t="s">
        <v>59</v>
      </c>
      <c r="D81" s="206">
        <v>1</v>
      </c>
      <c r="E81" s="317"/>
      <c r="F81" s="199">
        <f t="shared" ref="F81:F83" si="6">SUM(E81*D81)</f>
        <v>0</v>
      </c>
    </row>
    <row r="82" spans="1:6" s="175" customFormat="1" ht="12.6" customHeight="1">
      <c r="A82" s="143"/>
      <c r="B82" s="176" t="s">
        <v>309</v>
      </c>
      <c r="C82" s="206" t="s">
        <v>59</v>
      </c>
      <c r="D82" s="206">
        <v>2</v>
      </c>
      <c r="E82" s="317"/>
      <c r="F82" s="199">
        <f t="shared" si="6"/>
        <v>0</v>
      </c>
    </row>
    <row r="83" spans="1:6" s="175" customFormat="1" ht="12.6" customHeight="1">
      <c r="A83" s="143"/>
      <c r="B83" s="142" t="s">
        <v>310</v>
      </c>
      <c r="C83" s="206" t="s">
        <v>59</v>
      </c>
      <c r="D83" s="206">
        <v>2</v>
      </c>
      <c r="E83" s="317"/>
      <c r="F83" s="199">
        <f t="shared" si="6"/>
        <v>0</v>
      </c>
    </row>
    <row r="84" spans="1:6" s="175" customFormat="1" ht="12.6" customHeight="1">
      <c r="A84" s="143"/>
      <c r="B84" s="142"/>
      <c r="C84" s="206"/>
      <c r="D84" s="206"/>
      <c r="E84" s="199"/>
      <c r="F84" s="195"/>
    </row>
    <row r="85" spans="1:6" s="175" customFormat="1" ht="30.75" customHeight="1">
      <c r="A85" s="145" t="s">
        <v>294</v>
      </c>
      <c r="B85" s="177" t="s">
        <v>312</v>
      </c>
      <c r="C85" s="209"/>
      <c r="D85" s="203"/>
      <c r="E85" s="195"/>
      <c r="F85" s="195"/>
    </row>
    <row r="86" spans="1:6" s="175" customFormat="1" ht="12.6" customHeight="1">
      <c r="A86" s="143"/>
      <c r="B86" s="176" t="s">
        <v>308</v>
      </c>
      <c r="C86" s="206" t="s">
        <v>59</v>
      </c>
      <c r="D86" s="206">
        <v>1</v>
      </c>
      <c r="E86" s="317"/>
      <c r="F86" s="199">
        <f t="shared" ref="F86:F88" si="7">SUM(E86*D86)</f>
        <v>0</v>
      </c>
    </row>
    <row r="87" spans="1:6" s="175" customFormat="1" ht="12.6" customHeight="1">
      <c r="A87" s="143"/>
      <c r="B87" s="176" t="s">
        <v>309</v>
      </c>
      <c r="C87" s="206" t="s">
        <v>59</v>
      </c>
      <c r="D87" s="206">
        <v>2</v>
      </c>
      <c r="E87" s="317"/>
      <c r="F87" s="199">
        <f t="shared" si="7"/>
        <v>0</v>
      </c>
    </row>
    <row r="88" spans="1:6" s="175" customFormat="1" ht="12.6" customHeight="1">
      <c r="A88" s="143"/>
      <c r="B88" s="142" t="s">
        <v>310</v>
      </c>
      <c r="C88" s="206" t="s">
        <v>59</v>
      </c>
      <c r="D88" s="206">
        <v>2</v>
      </c>
      <c r="E88" s="317"/>
      <c r="F88" s="199">
        <f t="shared" si="7"/>
        <v>0</v>
      </c>
    </row>
    <row r="89" spans="1:6" s="175" customFormat="1" ht="19.5" customHeight="1">
      <c r="A89" s="143"/>
      <c r="B89" s="142"/>
      <c r="C89" s="206"/>
      <c r="D89" s="206"/>
      <c r="E89" s="199"/>
      <c r="F89" s="195"/>
    </row>
    <row r="90" spans="1:6" s="11" customFormat="1" ht="135.75" customHeight="1">
      <c r="A90" s="137" t="s">
        <v>296</v>
      </c>
      <c r="B90" s="147" t="s">
        <v>314</v>
      </c>
      <c r="C90" s="206"/>
      <c r="D90" s="206"/>
      <c r="E90" s="199"/>
      <c r="F90" s="195"/>
    </row>
    <row r="91" spans="1:6" s="175" customFormat="1" ht="58.5" customHeight="1">
      <c r="A91" s="143"/>
      <c r="B91" s="142" t="s">
        <v>315</v>
      </c>
      <c r="C91" s="206" t="s">
        <v>59</v>
      </c>
      <c r="D91" s="206">
        <v>24</v>
      </c>
      <c r="E91" s="317"/>
      <c r="F91" s="199">
        <f t="shared" ref="F91:F92" si="8">SUM(E91*D91)</f>
        <v>0</v>
      </c>
    </row>
    <row r="92" spans="1:6" s="175" customFormat="1" ht="20.25" customHeight="1">
      <c r="A92" s="143"/>
      <c r="B92" s="142" t="s">
        <v>316</v>
      </c>
      <c r="C92" s="206" t="s">
        <v>218</v>
      </c>
      <c r="D92" s="206">
        <v>190</v>
      </c>
      <c r="E92" s="317"/>
      <c r="F92" s="199">
        <f t="shared" si="8"/>
        <v>0</v>
      </c>
    </row>
    <row r="93" spans="1:6" s="11" customFormat="1" ht="13.5" customHeight="1">
      <c r="A93" s="145"/>
      <c r="B93" s="71"/>
      <c r="C93" s="209"/>
      <c r="D93" s="203"/>
      <c r="E93" s="195"/>
      <c r="F93" s="195"/>
    </row>
    <row r="94" spans="1:6" s="11" customFormat="1" ht="46.5" customHeight="1">
      <c r="A94" s="145" t="s">
        <v>311</v>
      </c>
      <c r="B94" s="71" t="s">
        <v>317</v>
      </c>
      <c r="C94" s="209"/>
      <c r="D94" s="203"/>
      <c r="E94" s="195"/>
      <c r="F94" s="195"/>
    </row>
    <row r="95" spans="1:6" s="11" customFormat="1" ht="21" customHeight="1">
      <c r="A95" s="145"/>
      <c r="B95" s="171" t="s">
        <v>318</v>
      </c>
      <c r="C95" s="209" t="s">
        <v>59</v>
      </c>
      <c r="D95" s="203">
        <v>6</v>
      </c>
      <c r="E95" s="318"/>
      <c r="F95" s="199">
        <f t="shared" ref="F95:F99" si="9">SUM(E95*D95)</f>
        <v>0</v>
      </c>
    </row>
    <row r="96" spans="1:6" s="11" customFormat="1" ht="21" customHeight="1">
      <c r="A96" s="145"/>
      <c r="B96" s="171" t="s">
        <v>319</v>
      </c>
      <c r="C96" s="209" t="s">
        <v>218</v>
      </c>
      <c r="D96" s="203">
        <v>52</v>
      </c>
      <c r="E96" s="318"/>
      <c r="F96" s="199">
        <f t="shared" si="9"/>
        <v>0</v>
      </c>
    </row>
    <row r="97" spans="1:18" s="11" customFormat="1" ht="21" customHeight="1">
      <c r="A97" s="145"/>
      <c r="B97" s="171" t="s">
        <v>320</v>
      </c>
      <c r="C97" s="209" t="s">
        <v>218</v>
      </c>
      <c r="D97" s="203">
        <v>410</v>
      </c>
      <c r="E97" s="318"/>
      <c r="F97" s="199">
        <f t="shared" si="9"/>
        <v>0</v>
      </c>
    </row>
    <row r="98" spans="1:18" s="11" customFormat="1" ht="21" customHeight="1">
      <c r="A98" s="145"/>
      <c r="B98" s="177" t="s">
        <v>321</v>
      </c>
      <c r="C98" s="209" t="s">
        <v>218</v>
      </c>
      <c r="D98" s="203">
        <v>280</v>
      </c>
      <c r="E98" s="318"/>
      <c r="F98" s="199">
        <f t="shared" si="9"/>
        <v>0</v>
      </c>
    </row>
    <row r="99" spans="1:18" s="11" customFormat="1" ht="47.25" customHeight="1">
      <c r="A99" s="145"/>
      <c r="B99" s="161" t="s">
        <v>322</v>
      </c>
      <c r="C99" s="209" t="s">
        <v>59</v>
      </c>
      <c r="D99" s="203">
        <v>51</v>
      </c>
      <c r="E99" s="318"/>
      <c r="F99" s="199">
        <f t="shared" si="9"/>
        <v>0</v>
      </c>
    </row>
    <row r="100" spans="1:18" ht="12" customHeight="1">
      <c r="A100" s="148"/>
      <c r="B100" s="149"/>
      <c r="C100" s="206"/>
      <c r="D100" s="206"/>
      <c r="E100" s="211"/>
      <c r="F100" s="195"/>
    </row>
    <row r="101" spans="1:18" s="174" customFormat="1" ht="97.5" customHeight="1">
      <c r="A101" s="135" t="s">
        <v>313</v>
      </c>
      <c r="B101" s="139" t="s">
        <v>323</v>
      </c>
      <c r="C101" s="206" t="s">
        <v>48</v>
      </c>
      <c r="D101" s="206">
        <v>1</v>
      </c>
      <c r="E101" s="317"/>
      <c r="F101" s="199">
        <f>SUM(E101*D101)</f>
        <v>0</v>
      </c>
    </row>
    <row r="102" spans="1:18" s="12" customFormat="1">
      <c r="A102" s="172"/>
      <c r="B102" s="173"/>
      <c r="C102" s="201"/>
      <c r="D102" s="204"/>
      <c r="E102" s="205"/>
      <c r="F102" s="205"/>
      <c r="G102" s="162"/>
      <c r="H102" s="162"/>
      <c r="I102" s="162"/>
      <c r="J102" s="162"/>
      <c r="K102" s="162"/>
      <c r="L102" s="162"/>
      <c r="M102" s="162"/>
      <c r="N102" s="162"/>
      <c r="O102" s="162"/>
      <c r="P102" s="163"/>
      <c r="Q102" s="164"/>
      <c r="R102" s="162"/>
    </row>
    <row r="103" spans="1:18" ht="12.75" customHeight="1">
      <c r="A103" s="138"/>
      <c r="B103" s="139" t="s">
        <v>258</v>
      </c>
      <c r="C103" s="206" t="s">
        <v>252</v>
      </c>
      <c r="D103" s="206"/>
      <c r="E103" s="191"/>
      <c r="F103" s="195">
        <f>SUM(F20:F101)</f>
        <v>0</v>
      </c>
    </row>
    <row r="104" spans="1:18" ht="22.5" customHeight="1">
      <c r="A104" s="133"/>
      <c r="B104" s="134"/>
      <c r="C104" s="206"/>
      <c r="D104" s="206"/>
      <c r="E104" s="191"/>
      <c r="F104" s="192"/>
    </row>
    <row r="105" spans="1:18" ht="28.5" customHeight="1">
      <c r="A105" s="138"/>
      <c r="B105" s="371"/>
      <c r="C105" s="371"/>
      <c r="D105" s="371"/>
      <c r="E105" s="191"/>
      <c r="F105" s="195"/>
    </row>
    <row r="106" spans="1:18" s="12" customFormat="1">
      <c r="A106" s="11"/>
      <c r="B106" s="127"/>
      <c r="C106" s="215"/>
      <c r="D106" s="216"/>
      <c r="E106" s="217"/>
      <c r="F106" s="218"/>
    </row>
    <row r="107" spans="1:18" ht="21.75" customHeight="1">
      <c r="A107" s="133" t="s">
        <v>50</v>
      </c>
      <c r="B107" s="134" t="s">
        <v>326</v>
      </c>
      <c r="C107" s="214"/>
      <c r="D107" s="197"/>
      <c r="E107" s="191"/>
      <c r="F107" s="192"/>
    </row>
    <row r="108" spans="1:18" ht="35.25" customHeight="1">
      <c r="A108" s="140" t="s">
        <v>324</v>
      </c>
      <c r="B108" s="71" t="s">
        <v>327</v>
      </c>
      <c r="C108" s="209" t="s">
        <v>48</v>
      </c>
      <c r="D108" s="203">
        <v>1</v>
      </c>
      <c r="E108" s="318"/>
      <c r="F108" s="199">
        <f t="shared" ref="F108:F109" si="10">SUM(E108*D108)</f>
        <v>0</v>
      </c>
    </row>
    <row r="109" spans="1:18" ht="47.25" customHeight="1">
      <c r="A109" s="150" t="s">
        <v>325</v>
      </c>
      <c r="B109" s="152" t="s">
        <v>328</v>
      </c>
      <c r="C109" s="200" t="s">
        <v>48</v>
      </c>
      <c r="D109" s="219">
        <v>1</v>
      </c>
      <c r="E109" s="319"/>
      <c r="F109" s="199">
        <f t="shared" si="10"/>
        <v>0</v>
      </c>
    </row>
    <row r="110" spans="1:18">
      <c r="A110" s="138"/>
      <c r="B110" s="139" t="s">
        <v>258</v>
      </c>
      <c r="C110" s="206" t="s">
        <v>252</v>
      </c>
      <c r="D110" s="197"/>
      <c r="E110" s="191"/>
      <c r="F110" s="195">
        <f>SUM(F108:F109)</f>
        <v>0</v>
      </c>
    </row>
    <row r="111" spans="1:18">
      <c r="A111" s="138"/>
      <c r="B111" s="139"/>
      <c r="C111" s="206"/>
      <c r="D111" s="197"/>
      <c r="E111" s="191"/>
      <c r="F111" s="195"/>
    </row>
    <row r="112" spans="1:18">
      <c r="A112" s="138"/>
      <c r="B112" s="139"/>
      <c r="C112" s="206"/>
      <c r="D112" s="197"/>
      <c r="E112" s="191"/>
      <c r="F112" s="195"/>
    </row>
    <row r="113" spans="1:6">
      <c r="A113" s="138"/>
      <c r="B113" s="139"/>
      <c r="C113" s="206"/>
      <c r="D113" s="197"/>
      <c r="E113" s="191"/>
      <c r="F113" s="195"/>
    </row>
    <row r="114" spans="1:6">
      <c r="A114" s="140"/>
      <c r="B114" s="153"/>
      <c r="C114" s="175"/>
      <c r="D114" s="203"/>
      <c r="E114" s="195"/>
      <c r="F114" s="195"/>
    </row>
    <row r="115" spans="1:6">
      <c r="A115" s="138"/>
      <c r="B115" s="133" t="s">
        <v>329</v>
      </c>
      <c r="C115" s="214"/>
      <c r="D115" s="197"/>
      <c r="E115" s="191"/>
      <c r="F115" s="195"/>
    </row>
    <row r="116" spans="1:6">
      <c r="A116" s="138">
        <v>0</v>
      </c>
      <c r="B116" s="139"/>
      <c r="C116" s="214"/>
      <c r="D116" s="197"/>
      <c r="E116" s="191"/>
      <c r="F116" s="195"/>
    </row>
    <row r="117" spans="1:6">
      <c r="A117" s="138" t="s">
        <v>47</v>
      </c>
      <c r="B117" s="139" t="s">
        <v>330</v>
      </c>
      <c r="C117" s="214"/>
      <c r="D117" s="197"/>
      <c r="E117" s="191"/>
      <c r="F117" s="195">
        <f>SUM(F14)</f>
        <v>0</v>
      </c>
    </row>
    <row r="118" spans="1:6">
      <c r="A118" s="138" t="s">
        <v>49</v>
      </c>
      <c r="B118" s="139" t="s">
        <v>331</v>
      </c>
      <c r="C118" s="214"/>
      <c r="D118" s="197"/>
      <c r="E118" s="191"/>
      <c r="F118" s="195">
        <f>SUM(F103)</f>
        <v>0</v>
      </c>
    </row>
    <row r="119" spans="1:6">
      <c r="A119" s="154" t="s">
        <v>50</v>
      </c>
      <c r="B119" s="151" t="s">
        <v>332</v>
      </c>
      <c r="C119" s="220"/>
      <c r="D119" s="213"/>
      <c r="E119" s="221"/>
      <c r="F119" s="205">
        <f>F110</f>
        <v>0</v>
      </c>
    </row>
    <row r="120" spans="1:6">
      <c r="A120" s="241"/>
      <c r="B120" s="368" t="s">
        <v>356</v>
      </c>
      <c r="C120" s="369"/>
      <c r="D120" s="369"/>
      <c r="E120" s="369"/>
      <c r="F120" s="242">
        <f>SUM(F117:F119)</f>
        <v>0</v>
      </c>
    </row>
  </sheetData>
  <sheetProtection selectLockedCells="1" selectUnlockedCells="1"/>
  <mergeCells count="2">
    <mergeCell ref="B120:E120"/>
    <mergeCell ref="B105:D105"/>
  </mergeCells>
  <pageMargins left="1.1811023622047245" right="0.86614173228346458" top="1.0236220472440944" bottom="0.78740157480314965" header="0.51181102362204722" footer="0.51181102362204722"/>
  <pageSetup paperSize="9" scale="98" firstPageNumber="0" fitToHeight="0" orientation="portrait" horizontalDpi="300" verticalDpi="300" r:id="rId1"/>
  <headerFooter alignWithMargins="0">
    <oddHeader>&amp;L&amp;"Consolas,Običajno"&amp;8Št. PROJ: 35/2022
INVESTITOR: OSNOVNA ŠOLA BRŠLJIN, Kočevarjeva ulica 40, 8000 NOVO MESTO.
OBJEKT: Delna prenova obstoječe kuhinje.</oddHeader>
    <oddFooter>&amp;R&amp;P/&amp;N</oddFooter>
  </headerFooter>
  <rowBreaks count="3" manualBreakCount="3">
    <brk id="17" max="16383" man="1"/>
    <brk id="66" max="16383" man="1"/>
    <brk id="9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2"/>
  <sheetViews>
    <sheetView showGridLines="0" showZeros="0" view="pageBreakPreview" topLeftCell="A22" zoomScaleSheetLayoutView="100" workbookViewId="0">
      <selection activeCell="A37" activeCellId="1" sqref="G525:G531 A37"/>
    </sheetView>
  </sheetViews>
  <sheetFormatPr defaultColWidth="6.140625" defaultRowHeight="12.75"/>
  <cols>
    <col min="1" max="1" width="105" style="1" customWidth="1"/>
    <col min="2" max="16384" width="6.140625" style="1"/>
  </cols>
  <sheetData>
    <row r="1" spans="1:1" s="4" customFormat="1" ht="18.75">
      <c r="A1" s="8" t="s">
        <v>14</v>
      </c>
    </row>
    <row r="2" spans="1:1" s="4" customFormat="1" ht="15.75">
      <c r="A2" s="9" t="s">
        <v>2</v>
      </c>
    </row>
    <row r="3" spans="1:1">
      <c r="A3" s="1" t="s">
        <v>15</v>
      </c>
    </row>
    <row r="4" spans="1:1">
      <c r="A4" s="1" t="s">
        <v>16</v>
      </c>
    </row>
    <row r="5" spans="1:1">
      <c r="A5" s="1" t="s">
        <v>17</v>
      </c>
    </row>
    <row r="6" spans="1:1">
      <c r="A6" s="1" t="s">
        <v>18</v>
      </c>
    </row>
    <row r="7" spans="1:1" ht="38.25">
      <c r="A7" s="1" t="s">
        <v>19</v>
      </c>
    </row>
    <row r="8" spans="1:1">
      <c r="A8" s="1" t="s">
        <v>20</v>
      </c>
    </row>
    <row r="9" spans="1:1" ht="25.5">
      <c r="A9" s="1" t="s">
        <v>21</v>
      </c>
    </row>
    <row r="10" spans="1:1" ht="25.5">
      <c r="A10" s="1" t="s">
        <v>22</v>
      </c>
    </row>
    <row r="11" spans="1:1" ht="25.5">
      <c r="A11" s="1" t="s">
        <v>23</v>
      </c>
    </row>
    <row r="12" spans="1:1" ht="38.25">
      <c r="A12" s="1" t="s">
        <v>24</v>
      </c>
    </row>
    <row r="13" spans="1:1" ht="25.5">
      <c r="A13" s="1" t="s">
        <v>25</v>
      </c>
    </row>
    <row r="14" spans="1:1" ht="25.5">
      <c r="A14" s="1" t="s">
        <v>26</v>
      </c>
    </row>
    <row r="15" spans="1:1" ht="25.5">
      <c r="A15" s="1" t="s">
        <v>27</v>
      </c>
    </row>
    <row r="16" spans="1:1" ht="25.5">
      <c r="A16" s="1" t="s">
        <v>28</v>
      </c>
    </row>
    <row r="17" spans="1:1" ht="25.5">
      <c r="A17" s="1" t="s">
        <v>29</v>
      </c>
    </row>
    <row r="18" spans="1:1">
      <c r="A18" s="1" t="s">
        <v>30</v>
      </c>
    </row>
    <row r="19" spans="1:1" ht="13.5" customHeight="1">
      <c r="A19" s="1" t="s">
        <v>31</v>
      </c>
    </row>
    <row r="20" spans="1:1" ht="25.5">
      <c r="A20" s="1" t="s">
        <v>32</v>
      </c>
    </row>
    <row r="21" spans="1:1" ht="38.25">
      <c r="A21" s="1" t="s">
        <v>33</v>
      </c>
    </row>
    <row r="22" spans="1:1">
      <c r="A22" s="1" t="s">
        <v>34</v>
      </c>
    </row>
    <row r="23" spans="1:1" ht="38.25">
      <c r="A23" s="1" t="s">
        <v>35</v>
      </c>
    </row>
    <row r="24" spans="1:1">
      <c r="A24" s="1" t="s">
        <v>36</v>
      </c>
    </row>
    <row r="25" spans="1:1" ht="25.5">
      <c r="A25" s="1" t="s">
        <v>37</v>
      </c>
    </row>
    <row r="26" spans="1:1" ht="25.5">
      <c r="A26" s="1" t="s">
        <v>38</v>
      </c>
    </row>
    <row r="28" spans="1:1" ht="15.75">
      <c r="A28" s="9" t="s">
        <v>8</v>
      </c>
    </row>
    <row r="29" spans="1:1" ht="25.5">
      <c r="A29" s="1" t="s">
        <v>39</v>
      </c>
    </row>
    <row r="30" spans="1:1">
      <c r="A30" s="1" t="s">
        <v>40</v>
      </c>
    </row>
    <row r="31" spans="1:1" ht="25.5">
      <c r="A31" s="1" t="s">
        <v>32</v>
      </c>
    </row>
    <row r="32" spans="1:1" ht="25.5">
      <c r="A32" s="1" t="s">
        <v>37</v>
      </c>
    </row>
  </sheetData>
  <sheetProtection selectLockedCells="1" selectUnlockedCells="1"/>
  <pageMargins left="1.1812499999999999" right="0.86597222222222225" top="0.98402777777777772" bottom="0.78749999999999998" header="0.39374999999999999" footer="0.39374999999999999"/>
  <pageSetup paperSize="9" scale="98" firstPageNumber="0" orientation="portrait" horizontalDpi="300" verticalDpi="300" r:id="rId1"/>
  <headerFooter alignWithMargins="0">
    <oddHeader>&amp;L&amp;"Consolas,Navadno"&amp;7ŠT. PR.:   225/2018       
INVESTITOR: MESTNA OBČINA NOVO MESTO, Seidlova cesta 1, 8000 NOVO MESTO.
 OBJEKT: REKONSTRUKCIJA ČRPALIŠČA ŽAGA.</oddHeader>
    <oddFooter>&amp;L&amp;"Consolas,Navadno"   &amp;8   V Novem mestu. dne: &amp;D&amp;R&amp;"Consolas,Navadno"&amp;8&amp;P \ &amp;N strani</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6"/>
  <sheetViews>
    <sheetView showGridLines="0" showZeros="0" view="pageBreakPreview" zoomScale="120" zoomScaleNormal="110" zoomScaleSheetLayoutView="120" workbookViewId="0">
      <selection activeCell="B135" sqref="B135"/>
    </sheetView>
  </sheetViews>
  <sheetFormatPr defaultColWidth="9.140625" defaultRowHeight="12.75"/>
  <cols>
    <col min="1" max="1" width="2.5703125" style="11" customWidth="1"/>
    <col min="2" max="2" width="72.5703125" style="12" customWidth="1"/>
    <col min="3" max="16384" width="9.140625" style="12"/>
  </cols>
  <sheetData>
    <row r="1" spans="1:2">
      <c r="B1" s="13" t="s">
        <v>14</v>
      </c>
    </row>
    <row r="2" spans="1:2">
      <c r="B2" s="13"/>
    </row>
    <row r="3" spans="1:2">
      <c r="B3" s="131" t="s">
        <v>2</v>
      </c>
    </row>
    <row r="4" spans="1:2" ht="168" customHeight="1">
      <c r="A4" s="11" t="s">
        <v>73</v>
      </c>
      <c r="B4" s="13" t="s">
        <v>110</v>
      </c>
    </row>
    <row r="5" spans="1:2" ht="31.5" customHeight="1">
      <c r="A5" s="11" t="s">
        <v>73</v>
      </c>
      <c r="B5" s="13" t="s">
        <v>81</v>
      </c>
    </row>
    <row r="6" spans="1:2" ht="25.5">
      <c r="A6" s="11" t="s">
        <v>73</v>
      </c>
      <c r="B6" s="13" t="s">
        <v>82</v>
      </c>
    </row>
    <row r="7" spans="1:2" ht="25.5">
      <c r="A7" s="11" t="s">
        <v>73</v>
      </c>
      <c r="B7" s="13" t="s">
        <v>83</v>
      </c>
    </row>
    <row r="8" spans="1:2">
      <c r="A8" s="11" t="s">
        <v>73</v>
      </c>
      <c r="B8" s="13" t="s">
        <v>84</v>
      </c>
    </row>
    <row r="9" spans="1:2" ht="51">
      <c r="A9" s="11" t="s">
        <v>73</v>
      </c>
      <c r="B9" s="13" t="s">
        <v>85</v>
      </c>
    </row>
    <row r="10" spans="1:2">
      <c r="A10" s="11" t="s">
        <v>73</v>
      </c>
      <c r="B10" s="13" t="s">
        <v>86</v>
      </c>
    </row>
    <row r="11" spans="1:2" ht="38.25">
      <c r="A11" s="11" t="s">
        <v>73</v>
      </c>
      <c r="B11" s="13" t="s">
        <v>21</v>
      </c>
    </row>
    <row r="12" spans="1:2" ht="38.25">
      <c r="A12" s="11" t="s">
        <v>73</v>
      </c>
      <c r="B12" s="13" t="s">
        <v>87</v>
      </c>
    </row>
    <row r="13" spans="1:2" ht="38.25">
      <c r="A13" s="11" t="s">
        <v>73</v>
      </c>
      <c r="B13" s="13" t="s">
        <v>88</v>
      </c>
    </row>
    <row r="14" spans="1:2" ht="38.25">
      <c r="A14" s="11" t="s">
        <v>73</v>
      </c>
      <c r="B14" s="13" t="s">
        <v>89</v>
      </c>
    </row>
    <row r="15" spans="1:2" ht="38.25">
      <c r="A15" s="11" t="s">
        <v>73</v>
      </c>
      <c r="B15" s="13" t="s">
        <v>90</v>
      </c>
    </row>
    <row r="16" spans="1:2" ht="25.5">
      <c r="A16" s="11" t="s">
        <v>73</v>
      </c>
      <c r="B16" s="13" t="s">
        <v>91</v>
      </c>
    </row>
    <row r="17" spans="1:2" ht="25.5">
      <c r="A17" s="11" t="s">
        <v>73</v>
      </c>
      <c r="B17" s="13" t="s">
        <v>92</v>
      </c>
    </row>
    <row r="18" spans="1:2" ht="25.5">
      <c r="A18" s="11" t="s">
        <v>73</v>
      </c>
      <c r="B18" s="13" t="s">
        <v>76</v>
      </c>
    </row>
    <row r="19" spans="1:2" ht="25.5">
      <c r="A19" s="11" t="s">
        <v>73</v>
      </c>
      <c r="B19" s="13" t="s">
        <v>93</v>
      </c>
    </row>
    <row r="20" spans="1:2" ht="25.5">
      <c r="A20" s="11" t="s">
        <v>73</v>
      </c>
      <c r="B20" s="13" t="s">
        <v>94</v>
      </c>
    </row>
    <row r="21" spans="1:2" ht="25.5">
      <c r="A21" s="11" t="s">
        <v>73</v>
      </c>
      <c r="B21" s="13" t="s">
        <v>95</v>
      </c>
    </row>
    <row r="22" spans="1:2" ht="38.25">
      <c r="A22" s="11" t="s">
        <v>73</v>
      </c>
      <c r="B22" s="13" t="s">
        <v>96</v>
      </c>
    </row>
    <row r="23" spans="1:2" ht="63.75">
      <c r="A23" s="11" t="s">
        <v>73</v>
      </c>
      <c r="B23" s="13" t="s">
        <v>97</v>
      </c>
    </row>
    <row r="24" spans="1:2" ht="25.5">
      <c r="A24" s="11" t="s">
        <v>73</v>
      </c>
      <c r="B24" s="13" t="s">
        <v>98</v>
      </c>
    </row>
    <row r="25" spans="1:2" ht="51">
      <c r="A25" s="11" t="s">
        <v>73</v>
      </c>
      <c r="B25" s="13" t="s">
        <v>99</v>
      </c>
    </row>
    <row r="26" spans="1:2">
      <c r="A26" s="11" t="s">
        <v>73</v>
      </c>
      <c r="B26" s="13" t="s">
        <v>100</v>
      </c>
    </row>
    <row r="27" spans="1:2" ht="25.5">
      <c r="A27" s="11" t="s">
        <v>73</v>
      </c>
      <c r="B27" s="13" t="s">
        <v>101</v>
      </c>
    </row>
    <row r="28" spans="1:2" ht="25.5">
      <c r="A28" s="11" t="s">
        <v>73</v>
      </c>
      <c r="B28" s="13" t="s">
        <v>102</v>
      </c>
    </row>
    <row r="29" spans="1:2">
      <c r="B29" s="13"/>
    </row>
    <row r="30" spans="1:2">
      <c r="B30" s="131" t="s">
        <v>8</v>
      </c>
    </row>
    <row r="31" spans="1:2" ht="25.5">
      <c r="A31" s="11" t="s">
        <v>73</v>
      </c>
      <c r="B31" s="13" t="s">
        <v>103</v>
      </c>
    </row>
    <row r="32" spans="1:2" ht="25.5">
      <c r="A32" s="11" t="s">
        <v>73</v>
      </c>
      <c r="B32" s="13" t="s">
        <v>104</v>
      </c>
    </row>
    <row r="33" spans="1:2" ht="38.25">
      <c r="A33" s="11" t="s">
        <v>73</v>
      </c>
      <c r="B33" s="13" t="s">
        <v>105</v>
      </c>
    </row>
    <row r="34" spans="1:2" ht="37.5" customHeight="1">
      <c r="A34" s="11" t="s">
        <v>73</v>
      </c>
      <c r="B34" s="13" t="s">
        <v>101</v>
      </c>
    </row>
    <row r="36" spans="1:2"/>
  </sheetData>
  <sheetProtection selectLockedCells="1" selectUnlockedCells="1"/>
  <pageMargins left="1.1811023622047245" right="0.86614173228346458" top="1.0236220472440944" bottom="0.78740157480314965" header="0.51181102362204722" footer="0.51181102362204722"/>
  <pageSetup paperSize="9" scale="98" firstPageNumber="0" orientation="portrait" horizontalDpi="300" verticalDpi="300" r:id="rId1"/>
  <headerFooter alignWithMargins="0">
    <oddHeader>&amp;L&amp;"Consolas,Običajno"&amp;8Št. PROJ: 35/2022
INVESTITOR: OSNOVNA ŠOLA BRŠLJIN, Kočevarjeva ulica 40, 8000 NOVO MESTO.
OBJEKT: Delna prenova obstoječe kuhinje.</oddHeader>
    <oddFooter>&amp;R&amp;P/&amp;N</oddFooter>
  </headerFooter>
  <rowBreaks count="8" manualBreakCount="8">
    <brk id="21" max="1" man="1"/>
    <brk id="73" max="16383" man="1"/>
    <brk id="231" max="16383" man="1"/>
    <brk id="281" max="16383" man="1"/>
    <brk id="292" max="16383" man="1"/>
    <brk id="318" max="16383" man="1"/>
    <brk id="364" max="16383" man="1"/>
    <brk id="401" max="16383"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3C364-58C5-40C9-8A0E-A1CC5FD791EE}">
  <dimension ref="A1:L63"/>
  <sheetViews>
    <sheetView showGridLines="0" showZeros="0" view="pageBreakPreview" topLeftCell="A56" zoomScale="110" zoomScaleNormal="110" zoomScaleSheetLayoutView="110" workbookViewId="0">
      <selection activeCell="F60" sqref="F60"/>
    </sheetView>
  </sheetViews>
  <sheetFormatPr defaultColWidth="6.140625" defaultRowHeight="12.75"/>
  <cols>
    <col min="1" max="1" width="1.28515625" style="29" customWidth="1"/>
    <col min="2" max="2" width="3.85546875" style="29" customWidth="1"/>
    <col min="3" max="3" width="28" style="48" customWidth="1"/>
    <col min="4" max="4" width="8.42578125" style="35" customWidth="1"/>
    <col min="5" max="5" width="11.7109375" style="32" customWidth="1"/>
    <col min="6" max="6" width="12.5703125" style="36" customWidth="1"/>
    <col min="7" max="7" width="16" style="87" customWidth="1"/>
    <col min="8" max="16384" width="6.140625" style="13"/>
  </cols>
  <sheetData>
    <row r="1" spans="1:12" ht="14.65" customHeight="1">
      <c r="A1" s="31"/>
      <c r="B1" s="30"/>
      <c r="C1" s="31"/>
      <c r="D1" s="31"/>
      <c r="E1" s="62"/>
      <c r="F1" s="31"/>
      <c r="G1" s="85"/>
    </row>
    <row r="2" spans="1:12">
      <c r="A2" s="31"/>
      <c r="B2" s="30" t="s">
        <v>1</v>
      </c>
      <c r="C2" s="31" t="s">
        <v>2</v>
      </c>
      <c r="D2" s="49"/>
      <c r="E2" s="43"/>
      <c r="F2" s="44"/>
      <c r="G2" s="86"/>
    </row>
    <row r="3" spans="1:12">
      <c r="A3" s="13"/>
      <c r="B3" s="15"/>
      <c r="C3" s="10"/>
    </row>
    <row r="4" spans="1:12" ht="15" customHeight="1">
      <c r="A4" s="349" t="s">
        <v>41</v>
      </c>
      <c r="B4" s="349"/>
      <c r="C4" s="45" t="s">
        <v>42</v>
      </c>
      <c r="D4" s="45" t="s">
        <v>43</v>
      </c>
      <c r="E4" s="70" t="s">
        <v>44</v>
      </c>
      <c r="F4" s="46" t="s">
        <v>45</v>
      </c>
      <c r="G4" s="88" t="s">
        <v>46</v>
      </c>
    </row>
    <row r="5" spans="1:12">
      <c r="C5" s="29"/>
    </row>
    <row r="6" spans="1:12" ht="25.5">
      <c r="A6" s="13"/>
      <c r="B6" s="15"/>
      <c r="C6" s="13" t="s">
        <v>348</v>
      </c>
      <c r="L6" s="32"/>
    </row>
    <row r="7" spans="1:12">
      <c r="A7" s="13"/>
      <c r="B7" s="15"/>
      <c r="C7" s="10"/>
      <c r="L7" s="32"/>
    </row>
    <row r="8" spans="1:12" ht="144.75" customHeight="1">
      <c r="A8" s="13"/>
      <c r="B8" s="15" t="s">
        <v>47</v>
      </c>
      <c r="C8" s="71" t="s">
        <v>369</v>
      </c>
      <c r="D8" s="202" t="s">
        <v>48</v>
      </c>
      <c r="E8" s="163">
        <v>1</v>
      </c>
      <c r="F8" s="332"/>
      <c r="G8" s="313">
        <f>E8*F8</f>
        <v>0</v>
      </c>
      <c r="L8" s="32"/>
    </row>
    <row r="9" spans="1:12" ht="12.75" customHeight="1">
      <c r="A9" s="13"/>
      <c r="B9" s="15"/>
      <c r="C9" s="71"/>
      <c r="D9" s="202"/>
      <c r="E9" s="163"/>
      <c r="F9" s="313"/>
      <c r="G9" s="313"/>
      <c r="L9" s="32"/>
    </row>
    <row r="10" spans="1:12" ht="54.75" customHeight="1">
      <c r="A10" s="13"/>
      <c r="B10" s="15" t="s">
        <v>49</v>
      </c>
      <c r="C10" s="71" t="s">
        <v>411</v>
      </c>
      <c r="D10" s="202" t="s">
        <v>48</v>
      </c>
      <c r="E10" s="163">
        <v>1</v>
      </c>
      <c r="F10" s="332"/>
      <c r="G10" s="313">
        <f>F10*E10</f>
        <v>0</v>
      </c>
      <c r="L10" s="32"/>
    </row>
    <row r="11" spans="1:12">
      <c r="A11" s="13"/>
      <c r="B11" s="15"/>
      <c r="C11" s="71"/>
      <c r="D11" s="202"/>
      <c r="E11" s="163"/>
      <c r="F11" s="313"/>
      <c r="G11" s="313"/>
      <c r="L11" s="32"/>
    </row>
    <row r="12" spans="1:12" ht="67.5" customHeight="1">
      <c r="A12" s="13"/>
      <c r="B12" s="15" t="s">
        <v>50</v>
      </c>
      <c r="C12" s="71" t="s">
        <v>370</v>
      </c>
      <c r="D12" s="202" t="s">
        <v>57</v>
      </c>
      <c r="E12" s="163">
        <v>1.94</v>
      </c>
      <c r="F12" s="332"/>
      <c r="G12" s="313">
        <f>E12*F12</f>
        <v>0</v>
      </c>
      <c r="L12" s="32"/>
    </row>
    <row r="13" spans="1:12">
      <c r="A13" s="13"/>
      <c r="B13" s="15"/>
      <c r="C13" s="71"/>
      <c r="D13" s="202"/>
      <c r="E13" s="163"/>
      <c r="F13" s="313"/>
      <c r="G13" s="313"/>
      <c r="L13" s="32"/>
    </row>
    <row r="14" spans="1:12" ht="92.25" customHeight="1">
      <c r="A14" s="13"/>
      <c r="B14" s="15" t="s">
        <v>52</v>
      </c>
      <c r="C14" s="71" t="s">
        <v>371</v>
      </c>
      <c r="D14" s="202" t="s">
        <v>54</v>
      </c>
      <c r="E14" s="163">
        <v>10.220000000000001</v>
      </c>
      <c r="F14" s="332"/>
      <c r="G14" s="313">
        <f>E14*F14</f>
        <v>0</v>
      </c>
      <c r="L14" s="32"/>
    </row>
    <row r="15" spans="1:12">
      <c r="A15" s="13"/>
      <c r="B15" s="15"/>
      <c r="C15" s="10"/>
      <c r="F15" s="314"/>
      <c r="G15" s="314"/>
      <c r="L15" s="32"/>
    </row>
    <row r="16" spans="1:12" ht="79.5" customHeight="1">
      <c r="A16" s="13"/>
      <c r="B16" s="15" t="s">
        <v>53</v>
      </c>
      <c r="C16" s="71" t="s">
        <v>372</v>
      </c>
      <c r="D16" s="202" t="s">
        <v>51</v>
      </c>
      <c r="E16" s="163">
        <v>140</v>
      </c>
      <c r="F16" s="332"/>
      <c r="G16" s="313">
        <f>E16*F16</f>
        <v>0</v>
      </c>
      <c r="L16" s="32"/>
    </row>
    <row r="17" spans="1:12">
      <c r="A17" s="13"/>
      <c r="B17" s="15"/>
      <c r="C17" s="10"/>
      <c r="F17" s="314"/>
      <c r="G17" s="314"/>
      <c r="L17" s="32"/>
    </row>
    <row r="18" spans="1:12" ht="67.5" customHeight="1">
      <c r="A18" s="13"/>
      <c r="B18" s="15" t="s">
        <v>55</v>
      </c>
      <c r="C18" s="71" t="s">
        <v>373</v>
      </c>
      <c r="D18" s="202" t="s">
        <v>54</v>
      </c>
      <c r="E18" s="163">
        <v>8</v>
      </c>
      <c r="F18" s="332"/>
      <c r="G18" s="313">
        <f>E18*F18</f>
        <v>0</v>
      </c>
      <c r="L18" s="32"/>
    </row>
    <row r="19" spans="1:12">
      <c r="A19" s="13"/>
      <c r="B19" s="15"/>
      <c r="C19" s="10"/>
      <c r="L19" s="32"/>
    </row>
    <row r="20" spans="1:12" ht="127.5">
      <c r="A20" s="13"/>
      <c r="B20" s="15" t="s">
        <v>56</v>
      </c>
      <c r="C20" s="47" t="s">
        <v>361</v>
      </c>
      <c r="D20" s="35" t="s">
        <v>59</v>
      </c>
      <c r="E20" s="87">
        <v>1</v>
      </c>
      <c r="F20" s="333"/>
      <c r="G20" s="232">
        <f>E20*F20</f>
        <v>0</v>
      </c>
      <c r="L20" s="32"/>
    </row>
    <row r="21" spans="1:12">
      <c r="A21" s="13"/>
      <c r="B21" s="15"/>
      <c r="C21" s="47"/>
      <c r="D21"/>
      <c r="E21" s="237"/>
      <c r="F21" s="237"/>
      <c r="G21" s="232"/>
      <c r="L21" s="32"/>
    </row>
    <row r="22" spans="1:12" ht="107.25" customHeight="1">
      <c r="A22" s="13"/>
      <c r="B22" s="15" t="s">
        <v>58</v>
      </c>
      <c r="C22" s="47" t="s">
        <v>364</v>
      </c>
      <c r="D22" s="35" t="s">
        <v>59</v>
      </c>
      <c r="E22" s="87">
        <v>4</v>
      </c>
      <c r="F22" s="333"/>
      <c r="G22" s="232">
        <f>E22*F22</f>
        <v>0</v>
      </c>
      <c r="L22" s="32"/>
    </row>
    <row r="23" spans="1:12">
      <c r="A23" s="13"/>
      <c r="B23" s="15"/>
      <c r="C23" s="47"/>
      <c r="D23"/>
      <c r="E23" s="237"/>
      <c r="F23" s="237"/>
      <c r="G23" s="232"/>
      <c r="L23" s="32"/>
    </row>
    <row r="24" spans="1:12" ht="102">
      <c r="A24" s="13"/>
      <c r="B24" s="15" t="s">
        <v>60</v>
      </c>
      <c r="C24" s="47" t="s">
        <v>365</v>
      </c>
      <c r="D24" s="35" t="s">
        <v>59</v>
      </c>
      <c r="E24" s="87">
        <v>1</v>
      </c>
      <c r="F24" s="333"/>
      <c r="G24" s="232">
        <f>E24*F24</f>
        <v>0</v>
      </c>
      <c r="L24" s="32"/>
    </row>
    <row r="25" spans="1:12">
      <c r="A25" s="13"/>
      <c r="B25" s="15"/>
      <c r="C25" s="47"/>
      <c r="D25"/>
      <c r="E25" s="237"/>
      <c r="F25" s="237"/>
      <c r="G25" s="232"/>
      <c r="L25" s="32"/>
    </row>
    <row r="26" spans="1:12" ht="107.25" customHeight="1">
      <c r="A26" s="13"/>
      <c r="B26" s="15" t="s">
        <v>61</v>
      </c>
      <c r="C26" s="47" t="s">
        <v>119</v>
      </c>
      <c r="L26" s="32"/>
    </row>
    <row r="27" spans="1:12" ht="17.25" customHeight="1">
      <c r="A27" s="13"/>
      <c r="B27" s="15" t="s">
        <v>73</v>
      </c>
      <c r="C27" s="47" t="s">
        <v>147</v>
      </c>
      <c r="D27" s="35" t="s">
        <v>59</v>
      </c>
      <c r="E27" s="32">
        <v>1</v>
      </c>
      <c r="F27" s="324"/>
      <c r="G27" s="87">
        <f t="shared" ref="G27" si="0">E27*F27</f>
        <v>0</v>
      </c>
      <c r="L27" s="32"/>
    </row>
    <row r="28" spans="1:12" ht="17.25" customHeight="1">
      <c r="A28" s="13"/>
      <c r="B28" s="15" t="s">
        <v>73</v>
      </c>
      <c r="C28" s="47" t="s">
        <v>148</v>
      </c>
      <c r="D28" s="35" t="s">
        <v>59</v>
      </c>
      <c r="E28" s="32">
        <v>1</v>
      </c>
      <c r="F28" s="324"/>
      <c r="G28" s="87">
        <f t="shared" ref="G28" si="1">E28*F28</f>
        <v>0</v>
      </c>
      <c r="L28" s="32"/>
    </row>
    <row r="29" spans="1:12" ht="17.25" customHeight="1">
      <c r="A29" s="13"/>
      <c r="B29" s="15" t="s">
        <v>73</v>
      </c>
      <c r="C29" s="47" t="s">
        <v>149</v>
      </c>
      <c r="D29" s="35" t="s">
        <v>59</v>
      </c>
      <c r="E29" s="32">
        <v>1</v>
      </c>
      <c r="F29" s="324"/>
      <c r="G29" s="87">
        <f t="shared" ref="G29" si="2">E29*F29</f>
        <v>0</v>
      </c>
      <c r="L29" s="32"/>
    </row>
    <row r="30" spans="1:12" ht="17.25" customHeight="1">
      <c r="A30" s="13"/>
      <c r="B30" s="15" t="s">
        <v>73</v>
      </c>
      <c r="C30" s="47" t="s">
        <v>150</v>
      </c>
      <c r="D30" s="35" t="s">
        <v>59</v>
      </c>
      <c r="E30" s="32">
        <v>1</v>
      </c>
      <c r="F30" s="324"/>
      <c r="G30" s="87">
        <f t="shared" ref="G30" si="3">E30*F30</f>
        <v>0</v>
      </c>
      <c r="L30" s="32"/>
    </row>
    <row r="31" spans="1:12" ht="17.25" customHeight="1">
      <c r="A31" s="13"/>
      <c r="B31" s="15" t="s">
        <v>73</v>
      </c>
      <c r="C31" s="47" t="s">
        <v>151</v>
      </c>
      <c r="D31" s="35" t="s">
        <v>59</v>
      </c>
      <c r="E31" s="32">
        <v>1</v>
      </c>
      <c r="F31" s="324"/>
      <c r="G31" s="87">
        <f t="shared" ref="G31" si="4">E31*F31</f>
        <v>0</v>
      </c>
      <c r="L31" s="32"/>
    </row>
    <row r="32" spans="1:12" ht="17.25" customHeight="1">
      <c r="A32" s="13"/>
      <c r="B32" s="15" t="s">
        <v>73</v>
      </c>
      <c r="C32" s="47" t="s">
        <v>152</v>
      </c>
      <c r="D32" s="35" t="s">
        <v>59</v>
      </c>
      <c r="E32" s="32">
        <v>1</v>
      </c>
      <c r="F32" s="324"/>
      <c r="G32" s="87">
        <f t="shared" ref="G32" si="5">E32*F32</f>
        <v>0</v>
      </c>
      <c r="L32" s="32"/>
    </row>
    <row r="33" spans="1:12" ht="17.25" customHeight="1">
      <c r="A33" s="13"/>
      <c r="B33" s="15" t="s">
        <v>73</v>
      </c>
      <c r="C33" s="47" t="s">
        <v>153</v>
      </c>
      <c r="D33" s="35" t="s">
        <v>59</v>
      </c>
      <c r="E33" s="32">
        <v>1</v>
      </c>
      <c r="F33" s="324"/>
      <c r="G33" s="87">
        <f t="shared" ref="G33" si="6">E33*F33</f>
        <v>0</v>
      </c>
      <c r="L33" s="32"/>
    </row>
    <row r="34" spans="1:12" ht="17.25" customHeight="1">
      <c r="A34" s="13"/>
      <c r="B34" s="15" t="s">
        <v>73</v>
      </c>
      <c r="C34" s="47" t="s">
        <v>154</v>
      </c>
      <c r="D34" s="35" t="s">
        <v>59</v>
      </c>
      <c r="E34" s="32">
        <v>1</v>
      </c>
      <c r="F34" s="324"/>
      <c r="G34" s="87">
        <f t="shared" ref="G34" si="7">E34*F34</f>
        <v>0</v>
      </c>
      <c r="L34" s="32"/>
    </row>
    <row r="35" spans="1:12" ht="17.25" customHeight="1">
      <c r="A35" s="13"/>
      <c r="B35" s="15" t="s">
        <v>73</v>
      </c>
      <c r="C35" s="47" t="s">
        <v>155</v>
      </c>
      <c r="D35" s="35" t="s">
        <v>59</v>
      </c>
      <c r="E35" s="32">
        <v>1</v>
      </c>
      <c r="F35" s="324"/>
      <c r="G35" s="87">
        <f t="shared" ref="G35" si="8">E35*F35</f>
        <v>0</v>
      </c>
      <c r="L35" s="32"/>
    </row>
    <row r="36" spans="1:12" ht="17.25" customHeight="1">
      <c r="A36" s="13"/>
      <c r="B36" s="15" t="s">
        <v>73</v>
      </c>
      <c r="C36" s="47" t="s">
        <v>156</v>
      </c>
      <c r="D36" s="35" t="s">
        <v>59</v>
      </c>
      <c r="E36" s="32">
        <v>1</v>
      </c>
      <c r="F36" s="324"/>
      <c r="G36" s="87">
        <f t="shared" ref="G36" si="9">E36*F36</f>
        <v>0</v>
      </c>
      <c r="L36" s="32"/>
    </row>
    <row r="37" spans="1:12" ht="17.25" customHeight="1">
      <c r="A37" s="13"/>
      <c r="B37" s="15" t="s">
        <v>73</v>
      </c>
      <c r="C37" s="47" t="s">
        <v>157</v>
      </c>
      <c r="D37" s="35" t="s">
        <v>59</v>
      </c>
      <c r="E37" s="32">
        <v>1</v>
      </c>
      <c r="F37" s="324"/>
      <c r="G37" s="87">
        <f t="shared" ref="G37" si="10">E37*F37</f>
        <v>0</v>
      </c>
      <c r="L37" s="32"/>
    </row>
    <row r="38" spans="1:12" ht="17.25" customHeight="1">
      <c r="A38" s="13"/>
      <c r="B38" s="15"/>
      <c r="C38" s="47"/>
      <c r="L38" s="32"/>
    </row>
    <row r="39" spans="1:12" ht="120.75" customHeight="1">
      <c r="A39" s="13"/>
      <c r="B39" s="15" t="s">
        <v>62</v>
      </c>
      <c r="C39" s="47" t="s">
        <v>159</v>
      </c>
      <c r="D39" s="35" t="s">
        <v>59</v>
      </c>
      <c r="E39" s="32">
        <v>1</v>
      </c>
      <c r="F39" s="324"/>
      <c r="G39" s="87">
        <f t="shared" ref="G39" si="11">E39*F39</f>
        <v>0</v>
      </c>
      <c r="L39" s="32"/>
    </row>
    <row r="40" spans="1:12" ht="17.25" customHeight="1">
      <c r="A40" s="13"/>
      <c r="B40" s="15"/>
      <c r="C40" s="47"/>
      <c r="L40" s="32"/>
    </row>
    <row r="41" spans="1:12" ht="104.25" customHeight="1">
      <c r="A41" s="13"/>
      <c r="B41" s="15" t="s">
        <v>63</v>
      </c>
      <c r="C41" s="47" t="s">
        <v>120</v>
      </c>
      <c r="D41" s="35" t="s">
        <v>54</v>
      </c>
      <c r="E41" s="32">
        <v>290</v>
      </c>
      <c r="F41" s="324"/>
      <c r="G41" s="87">
        <f>E41*F41</f>
        <v>0</v>
      </c>
      <c r="L41" s="32"/>
    </row>
    <row r="42" spans="1:12" ht="21.75" customHeight="1">
      <c r="A42" s="351" t="s">
        <v>412</v>
      </c>
      <c r="B42" s="351"/>
      <c r="C42" s="311" t="s">
        <v>407</v>
      </c>
      <c r="D42" s="35" t="s">
        <v>51</v>
      </c>
      <c r="E42" s="32">
        <v>140</v>
      </c>
      <c r="F42" s="324"/>
      <c r="G42" s="87">
        <f>F42*E42</f>
        <v>0</v>
      </c>
      <c r="L42" s="32"/>
    </row>
    <row r="43" spans="1:12">
      <c r="A43" s="13"/>
      <c r="B43" s="15"/>
      <c r="C43" s="47"/>
      <c r="L43" s="32"/>
    </row>
    <row r="44" spans="1:12" ht="102">
      <c r="A44" s="13"/>
      <c r="B44" s="15" t="s">
        <v>64</v>
      </c>
      <c r="C44" s="47" t="s">
        <v>121</v>
      </c>
      <c r="D44" s="35" t="s">
        <v>54</v>
      </c>
      <c r="E44" s="32">
        <v>37</v>
      </c>
      <c r="F44" s="324"/>
      <c r="G44" s="87">
        <f>E44*F44</f>
        <v>0</v>
      </c>
      <c r="L44" s="32"/>
    </row>
    <row r="45" spans="1:12">
      <c r="A45" s="13"/>
      <c r="B45" s="15"/>
      <c r="C45" s="47"/>
      <c r="L45" s="32"/>
    </row>
    <row r="46" spans="1:12" ht="120" customHeight="1">
      <c r="A46" s="13"/>
      <c r="B46" s="15" t="s">
        <v>349</v>
      </c>
      <c r="C46" s="47" t="s">
        <v>160</v>
      </c>
      <c r="D46" s="35" t="s">
        <v>59</v>
      </c>
      <c r="E46" s="32">
        <v>3</v>
      </c>
      <c r="F46" s="324"/>
      <c r="G46" s="87">
        <f>E46*F46</f>
        <v>0</v>
      </c>
      <c r="L46" s="32"/>
    </row>
    <row r="47" spans="1:12">
      <c r="A47" s="13"/>
      <c r="B47" s="15"/>
      <c r="C47" s="47"/>
      <c r="L47" s="32"/>
    </row>
    <row r="48" spans="1:12" ht="120.75" customHeight="1">
      <c r="A48" s="13"/>
      <c r="B48" s="15" t="s">
        <v>359</v>
      </c>
      <c r="C48" s="47" t="s">
        <v>161</v>
      </c>
      <c r="D48" s="35" t="s">
        <v>59</v>
      </c>
      <c r="E48" s="32">
        <v>1</v>
      </c>
      <c r="F48" s="324"/>
      <c r="G48" s="87">
        <f>E48*F48</f>
        <v>0</v>
      </c>
      <c r="L48" s="32"/>
    </row>
    <row r="49" spans="1:12">
      <c r="A49" s="13"/>
      <c r="B49" s="15"/>
      <c r="C49" s="47"/>
      <c r="L49" s="32"/>
    </row>
    <row r="50" spans="1:12" ht="98.25" customHeight="1">
      <c r="A50" s="13"/>
      <c r="B50" s="15" t="s">
        <v>360</v>
      </c>
      <c r="C50" s="47" t="s">
        <v>162</v>
      </c>
      <c r="D50" s="35" t="s">
        <v>59</v>
      </c>
      <c r="E50" s="32">
        <v>3</v>
      </c>
      <c r="F50" s="324"/>
      <c r="G50" s="87">
        <f>E50*F50</f>
        <v>0</v>
      </c>
      <c r="L50" s="32"/>
    </row>
    <row r="51" spans="1:12">
      <c r="A51" s="13"/>
      <c r="B51" s="15"/>
      <c r="C51" s="10"/>
      <c r="L51" s="32"/>
    </row>
    <row r="52" spans="1:12" ht="102">
      <c r="A52" s="13"/>
      <c r="B52" s="15" t="s">
        <v>402</v>
      </c>
      <c r="C52" s="47" t="s">
        <v>189</v>
      </c>
      <c r="D52" s="35" t="s">
        <v>59</v>
      </c>
      <c r="E52" s="32">
        <v>1</v>
      </c>
      <c r="F52" s="324"/>
      <c r="G52" s="87">
        <f>E52*F52</f>
        <v>0</v>
      </c>
      <c r="L52" s="32"/>
    </row>
    <row r="53" spans="1:12">
      <c r="A53" s="13"/>
      <c r="B53" s="15"/>
      <c r="C53" s="10"/>
      <c r="L53" s="32"/>
    </row>
    <row r="54" spans="1:12" ht="156" customHeight="1">
      <c r="A54" s="13"/>
      <c r="B54" s="15" t="s">
        <v>403</v>
      </c>
      <c r="C54" s="47" t="s">
        <v>426</v>
      </c>
      <c r="D54" s="334" t="s">
        <v>57</v>
      </c>
      <c r="E54" s="335">
        <v>1.6</v>
      </c>
      <c r="F54" s="336">
        <v>0</v>
      </c>
      <c r="G54" s="87">
        <f>E54*F54</f>
        <v>0</v>
      </c>
      <c r="L54" s="32"/>
    </row>
    <row r="55" spans="1:12">
      <c r="A55" s="13"/>
      <c r="B55" s="15"/>
      <c r="C55" s="10"/>
      <c r="L55" s="32"/>
    </row>
    <row r="56" spans="1:12" ht="129.75" customHeight="1">
      <c r="A56" s="13"/>
      <c r="B56" s="15" t="s">
        <v>404</v>
      </c>
      <c r="C56" s="47" t="s">
        <v>366</v>
      </c>
      <c r="D56" s="35" t="s">
        <v>51</v>
      </c>
      <c r="E56" s="32">
        <v>35</v>
      </c>
      <c r="F56" s="324"/>
      <c r="G56" s="87">
        <f>E56*F56</f>
        <v>0</v>
      </c>
      <c r="L56" s="32"/>
    </row>
    <row r="57" spans="1:12">
      <c r="A57" s="13"/>
      <c r="B57" s="15"/>
      <c r="C57" s="10"/>
      <c r="L57" s="32"/>
    </row>
    <row r="58" spans="1:12" ht="80.25" customHeight="1">
      <c r="A58" s="13"/>
      <c r="B58" s="15" t="s">
        <v>405</v>
      </c>
      <c r="C58" s="47" t="s">
        <v>347</v>
      </c>
      <c r="D58" s="35" t="s">
        <v>51</v>
      </c>
      <c r="E58" s="32">
        <v>70</v>
      </c>
      <c r="F58" s="324"/>
      <c r="G58" s="87">
        <f>E58*F58</f>
        <v>0</v>
      </c>
      <c r="L58" s="32"/>
    </row>
    <row r="59" spans="1:12">
      <c r="A59" s="13"/>
      <c r="B59" s="15"/>
      <c r="C59" s="10"/>
      <c r="L59" s="32"/>
    </row>
    <row r="60" spans="1:12" ht="88.5" customHeight="1">
      <c r="A60" s="13"/>
      <c r="B60" s="15" t="s">
        <v>406</v>
      </c>
      <c r="C60" s="47" t="s">
        <v>163</v>
      </c>
      <c r="D60" s="35" t="s">
        <v>54</v>
      </c>
      <c r="E60" s="32">
        <v>80</v>
      </c>
      <c r="F60" s="324"/>
      <c r="G60" s="87">
        <f>E60*F60</f>
        <v>0</v>
      </c>
      <c r="L60" s="32"/>
    </row>
    <row r="61" spans="1:12" ht="10.9" customHeight="1"/>
    <row r="62" spans="1:12" ht="105" customHeight="1">
      <c r="B62" s="15" t="s">
        <v>413</v>
      </c>
      <c r="C62" s="78" t="s">
        <v>164</v>
      </c>
      <c r="D62" s="79"/>
      <c r="E62" s="69"/>
      <c r="F62" s="77"/>
      <c r="G62" s="89">
        <f>SUM(G8:G60)*0.1</f>
        <v>0</v>
      </c>
    </row>
    <row r="63" spans="1:12">
      <c r="C63" s="350" t="s">
        <v>194</v>
      </c>
      <c r="D63" s="350"/>
      <c r="E63" s="350"/>
      <c r="F63" s="350"/>
      <c r="G63" s="89">
        <f>SUM(G8:G62)</f>
        <v>0</v>
      </c>
      <c r="H63" s="44"/>
    </row>
  </sheetData>
  <sheetProtection selectLockedCells="1" selectUnlockedCells="1"/>
  <mergeCells count="3">
    <mergeCell ref="A4:B4"/>
    <mergeCell ref="C63:F63"/>
    <mergeCell ref="A42:B42"/>
  </mergeCells>
  <pageMargins left="1.1811023622047245" right="0.86614173228346458" top="1.0236220472440944" bottom="0.78740157480314965" header="0.51181102362204722" footer="0.51181102362204722"/>
  <pageSetup paperSize="9" scale="98" firstPageNumber="0" orientation="portrait" horizontalDpi="300" verticalDpi="300" r:id="rId1"/>
  <headerFooter alignWithMargins="0">
    <oddHeader>&amp;L&amp;"Consolas,Običajno"&amp;8Št. PROJ: 35/2022
INVESTITOR: OSNOVNA ŠOLA BRŠLJIN, Kočevarjeva ulica 40, 8000 NOVO MESTO.
OBJEKT: Delna prenova obstoječe kuhinje.</oddHeader>
    <oddFooter>&amp;R&amp;P/&amp;N</oddFooter>
  </headerFooter>
  <rowBreaks count="1" manualBreakCount="1">
    <brk id="56"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D27FE-A445-45BC-9D79-5CA0845B7A2B}">
  <sheetPr>
    <pageSetUpPr fitToPage="1"/>
  </sheetPr>
  <dimension ref="A1:F32"/>
  <sheetViews>
    <sheetView topLeftCell="A14" workbookViewId="0">
      <selection activeCell="E25" sqref="E25"/>
    </sheetView>
  </sheetViews>
  <sheetFormatPr defaultRowHeight="15"/>
  <cols>
    <col min="1" max="1" width="7.140625" style="249" customWidth="1"/>
    <col min="2" max="2" width="39.42578125" style="250" customWidth="1"/>
    <col min="3" max="3" width="8.28515625" style="248" customWidth="1"/>
    <col min="4" max="4" width="11" style="248" customWidth="1"/>
    <col min="5" max="5" width="12.140625" style="248" customWidth="1"/>
    <col min="6" max="6" width="13.42578125" style="248" customWidth="1"/>
    <col min="7" max="10" width="9.140625" style="248"/>
    <col min="11" max="11" width="7.140625" style="248" customWidth="1"/>
    <col min="12" max="256" width="9.140625" style="248"/>
    <col min="257" max="257" width="7.140625" style="248" customWidth="1"/>
    <col min="258" max="258" width="39.42578125" style="248" customWidth="1"/>
    <col min="259" max="259" width="8.28515625" style="248" customWidth="1"/>
    <col min="260" max="260" width="11" style="248" customWidth="1"/>
    <col min="261" max="261" width="12.140625" style="248" customWidth="1"/>
    <col min="262" max="262" width="12" style="248" customWidth="1"/>
    <col min="263" max="266" width="9.140625" style="248"/>
    <col min="267" max="267" width="7.140625" style="248" customWidth="1"/>
    <col min="268" max="512" width="9.140625" style="248"/>
    <col min="513" max="513" width="7.140625" style="248" customWidth="1"/>
    <col min="514" max="514" width="39.42578125" style="248" customWidth="1"/>
    <col min="515" max="515" width="8.28515625" style="248" customWidth="1"/>
    <col min="516" max="516" width="11" style="248" customWidth="1"/>
    <col min="517" max="517" width="12.140625" style="248" customWidth="1"/>
    <col min="518" max="518" width="12" style="248" customWidth="1"/>
    <col min="519" max="522" width="9.140625" style="248"/>
    <col min="523" max="523" width="7.140625" style="248" customWidth="1"/>
    <col min="524" max="768" width="9.140625" style="248"/>
    <col min="769" max="769" width="7.140625" style="248" customWidth="1"/>
    <col min="770" max="770" width="39.42578125" style="248" customWidth="1"/>
    <col min="771" max="771" width="8.28515625" style="248" customWidth="1"/>
    <col min="772" max="772" width="11" style="248" customWidth="1"/>
    <col min="773" max="773" width="12.140625" style="248" customWidth="1"/>
    <col min="774" max="774" width="12" style="248" customWidth="1"/>
    <col min="775" max="778" width="9.140625" style="248"/>
    <col min="779" max="779" width="7.140625" style="248" customWidth="1"/>
    <col min="780" max="1024" width="9.140625" style="248"/>
    <col min="1025" max="1025" width="7.140625" style="248" customWidth="1"/>
    <col min="1026" max="1026" width="39.42578125" style="248" customWidth="1"/>
    <col min="1027" max="1027" width="8.28515625" style="248" customWidth="1"/>
    <col min="1028" max="1028" width="11" style="248" customWidth="1"/>
    <col min="1029" max="1029" width="12.140625" style="248" customWidth="1"/>
    <col min="1030" max="1030" width="12" style="248" customWidth="1"/>
    <col min="1031" max="1034" width="9.140625" style="248"/>
    <col min="1035" max="1035" width="7.140625" style="248" customWidth="1"/>
    <col min="1036" max="1280" width="9.140625" style="248"/>
    <col min="1281" max="1281" width="7.140625" style="248" customWidth="1"/>
    <col min="1282" max="1282" width="39.42578125" style="248" customWidth="1"/>
    <col min="1283" max="1283" width="8.28515625" style="248" customWidth="1"/>
    <col min="1284" max="1284" width="11" style="248" customWidth="1"/>
    <col min="1285" max="1285" width="12.140625" style="248" customWidth="1"/>
    <col min="1286" max="1286" width="12" style="248" customWidth="1"/>
    <col min="1287" max="1290" width="9.140625" style="248"/>
    <col min="1291" max="1291" width="7.140625" style="248" customWidth="1"/>
    <col min="1292" max="1536" width="9.140625" style="248"/>
    <col min="1537" max="1537" width="7.140625" style="248" customWidth="1"/>
    <col min="1538" max="1538" width="39.42578125" style="248" customWidth="1"/>
    <col min="1539" max="1539" width="8.28515625" style="248" customWidth="1"/>
    <col min="1540" max="1540" width="11" style="248" customWidth="1"/>
    <col min="1541" max="1541" width="12.140625" style="248" customWidth="1"/>
    <col min="1542" max="1542" width="12" style="248" customWidth="1"/>
    <col min="1543" max="1546" width="9.140625" style="248"/>
    <col min="1547" max="1547" width="7.140625" style="248" customWidth="1"/>
    <col min="1548" max="1792" width="9.140625" style="248"/>
    <col min="1793" max="1793" width="7.140625" style="248" customWidth="1"/>
    <col min="1794" max="1794" width="39.42578125" style="248" customWidth="1"/>
    <col min="1795" max="1795" width="8.28515625" style="248" customWidth="1"/>
    <col min="1796" max="1796" width="11" style="248" customWidth="1"/>
    <col min="1797" max="1797" width="12.140625" style="248" customWidth="1"/>
    <col min="1798" max="1798" width="12" style="248" customWidth="1"/>
    <col min="1799" max="1802" width="9.140625" style="248"/>
    <col min="1803" max="1803" width="7.140625" style="248" customWidth="1"/>
    <col min="1804" max="2048" width="9.140625" style="248"/>
    <col min="2049" max="2049" width="7.140625" style="248" customWidth="1"/>
    <col min="2050" max="2050" width="39.42578125" style="248" customWidth="1"/>
    <col min="2051" max="2051" width="8.28515625" style="248" customWidth="1"/>
    <col min="2052" max="2052" width="11" style="248" customWidth="1"/>
    <col min="2053" max="2053" width="12.140625" style="248" customWidth="1"/>
    <col min="2054" max="2054" width="12" style="248" customWidth="1"/>
    <col min="2055" max="2058" width="9.140625" style="248"/>
    <col min="2059" max="2059" width="7.140625" style="248" customWidth="1"/>
    <col min="2060" max="2304" width="9.140625" style="248"/>
    <col min="2305" max="2305" width="7.140625" style="248" customWidth="1"/>
    <col min="2306" max="2306" width="39.42578125" style="248" customWidth="1"/>
    <col min="2307" max="2307" width="8.28515625" style="248" customWidth="1"/>
    <col min="2308" max="2308" width="11" style="248" customWidth="1"/>
    <col min="2309" max="2309" width="12.140625" style="248" customWidth="1"/>
    <col min="2310" max="2310" width="12" style="248" customWidth="1"/>
    <col min="2311" max="2314" width="9.140625" style="248"/>
    <col min="2315" max="2315" width="7.140625" style="248" customWidth="1"/>
    <col min="2316" max="2560" width="9.140625" style="248"/>
    <col min="2561" max="2561" width="7.140625" style="248" customWidth="1"/>
    <col min="2562" max="2562" width="39.42578125" style="248" customWidth="1"/>
    <col min="2563" max="2563" width="8.28515625" style="248" customWidth="1"/>
    <col min="2564" max="2564" width="11" style="248" customWidth="1"/>
    <col min="2565" max="2565" width="12.140625" style="248" customWidth="1"/>
    <col min="2566" max="2566" width="12" style="248" customWidth="1"/>
    <col min="2567" max="2570" width="9.140625" style="248"/>
    <col min="2571" max="2571" width="7.140625" style="248" customWidth="1"/>
    <col min="2572" max="2816" width="9.140625" style="248"/>
    <col min="2817" max="2817" width="7.140625" style="248" customWidth="1"/>
    <col min="2818" max="2818" width="39.42578125" style="248" customWidth="1"/>
    <col min="2819" max="2819" width="8.28515625" style="248" customWidth="1"/>
    <col min="2820" max="2820" width="11" style="248" customWidth="1"/>
    <col min="2821" max="2821" width="12.140625" style="248" customWidth="1"/>
    <col min="2822" max="2822" width="12" style="248" customWidth="1"/>
    <col min="2823" max="2826" width="9.140625" style="248"/>
    <col min="2827" max="2827" width="7.140625" style="248" customWidth="1"/>
    <col min="2828" max="3072" width="9.140625" style="248"/>
    <col min="3073" max="3073" width="7.140625" style="248" customWidth="1"/>
    <col min="3074" max="3074" width="39.42578125" style="248" customWidth="1"/>
    <col min="3075" max="3075" width="8.28515625" style="248" customWidth="1"/>
    <col min="3076" max="3076" width="11" style="248" customWidth="1"/>
    <col min="3077" max="3077" width="12.140625" style="248" customWidth="1"/>
    <col min="3078" max="3078" width="12" style="248" customWidth="1"/>
    <col min="3079" max="3082" width="9.140625" style="248"/>
    <col min="3083" max="3083" width="7.140625" style="248" customWidth="1"/>
    <col min="3084" max="3328" width="9.140625" style="248"/>
    <col min="3329" max="3329" width="7.140625" style="248" customWidth="1"/>
    <col min="3330" max="3330" width="39.42578125" style="248" customWidth="1"/>
    <col min="3331" max="3331" width="8.28515625" style="248" customWidth="1"/>
    <col min="3332" max="3332" width="11" style="248" customWidth="1"/>
    <col min="3333" max="3333" width="12.140625" style="248" customWidth="1"/>
    <col min="3334" max="3334" width="12" style="248" customWidth="1"/>
    <col min="3335" max="3338" width="9.140625" style="248"/>
    <col min="3339" max="3339" width="7.140625" style="248" customWidth="1"/>
    <col min="3340" max="3584" width="9.140625" style="248"/>
    <col min="3585" max="3585" width="7.140625" style="248" customWidth="1"/>
    <col min="3586" max="3586" width="39.42578125" style="248" customWidth="1"/>
    <col min="3587" max="3587" width="8.28515625" style="248" customWidth="1"/>
    <col min="3588" max="3588" width="11" style="248" customWidth="1"/>
    <col min="3589" max="3589" width="12.140625" style="248" customWidth="1"/>
    <col min="3590" max="3590" width="12" style="248" customWidth="1"/>
    <col min="3591" max="3594" width="9.140625" style="248"/>
    <col min="3595" max="3595" width="7.140625" style="248" customWidth="1"/>
    <col min="3596" max="3840" width="9.140625" style="248"/>
    <col min="3841" max="3841" width="7.140625" style="248" customWidth="1"/>
    <col min="3842" max="3842" width="39.42578125" style="248" customWidth="1"/>
    <col min="3843" max="3843" width="8.28515625" style="248" customWidth="1"/>
    <col min="3844" max="3844" width="11" style="248" customWidth="1"/>
    <col min="3845" max="3845" width="12.140625" style="248" customWidth="1"/>
    <col min="3846" max="3846" width="12" style="248" customWidth="1"/>
    <col min="3847" max="3850" width="9.140625" style="248"/>
    <col min="3851" max="3851" width="7.140625" style="248" customWidth="1"/>
    <col min="3852" max="4096" width="9.140625" style="248"/>
    <col min="4097" max="4097" width="7.140625" style="248" customWidth="1"/>
    <col min="4098" max="4098" width="39.42578125" style="248" customWidth="1"/>
    <col min="4099" max="4099" width="8.28515625" style="248" customWidth="1"/>
    <col min="4100" max="4100" width="11" style="248" customWidth="1"/>
    <col min="4101" max="4101" width="12.140625" style="248" customWidth="1"/>
    <col min="4102" max="4102" width="12" style="248" customWidth="1"/>
    <col min="4103" max="4106" width="9.140625" style="248"/>
    <col min="4107" max="4107" width="7.140625" style="248" customWidth="1"/>
    <col min="4108" max="4352" width="9.140625" style="248"/>
    <col min="4353" max="4353" width="7.140625" style="248" customWidth="1"/>
    <col min="4354" max="4354" width="39.42578125" style="248" customWidth="1"/>
    <col min="4355" max="4355" width="8.28515625" style="248" customWidth="1"/>
    <col min="4356" max="4356" width="11" style="248" customWidth="1"/>
    <col min="4357" max="4357" width="12.140625" style="248" customWidth="1"/>
    <col min="4358" max="4358" width="12" style="248" customWidth="1"/>
    <col min="4359" max="4362" width="9.140625" style="248"/>
    <col min="4363" max="4363" width="7.140625" style="248" customWidth="1"/>
    <col min="4364" max="4608" width="9.140625" style="248"/>
    <col min="4609" max="4609" width="7.140625" style="248" customWidth="1"/>
    <col min="4610" max="4610" width="39.42578125" style="248" customWidth="1"/>
    <col min="4611" max="4611" width="8.28515625" style="248" customWidth="1"/>
    <col min="4612" max="4612" width="11" style="248" customWidth="1"/>
    <col min="4613" max="4613" width="12.140625" style="248" customWidth="1"/>
    <col min="4614" max="4614" width="12" style="248" customWidth="1"/>
    <col min="4615" max="4618" width="9.140625" style="248"/>
    <col min="4619" max="4619" width="7.140625" style="248" customWidth="1"/>
    <col min="4620" max="4864" width="9.140625" style="248"/>
    <col min="4865" max="4865" width="7.140625" style="248" customWidth="1"/>
    <col min="4866" max="4866" width="39.42578125" style="248" customWidth="1"/>
    <col min="4867" max="4867" width="8.28515625" style="248" customWidth="1"/>
    <col min="4868" max="4868" width="11" style="248" customWidth="1"/>
    <col min="4869" max="4869" width="12.140625" style="248" customWidth="1"/>
    <col min="4870" max="4870" width="12" style="248" customWidth="1"/>
    <col min="4871" max="4874" width="9.140625" style="248"/>
    <col min="4875" max="4875" width="7.140625" style="248" customWidth="1"/>
    <col min="4876" max="5120" width="9.140625" style="248"/>
    <col min="5121" max="5121" width="7.140625" style="248" customWidth="1"/>
    <col min="5122" max="5122" width="39.42578125" style="248" customWidth="1"/>
    <col min="5123" max="5123" width="8.28515625" style="248" customWidth="1"/>
    <col min="5124" max="5124" width="11" style="248" customWidth="1"/>
    <col min="5125" max="5125" width="12.140625" style="248" customWidth="1"/>
    <col min="5126" max="5126" width="12" style="248" customWidth="1"/>
    <col min="5127" max="5130" width="9.140625" style="248"/>
    <col min="5131" max="5131" width="7.140625" style="248" customWidth="1"/>
    <col min="5132" max="5376" width="9.140625" style="248"/>
    <col min="5377" max="5377" width="7.140625" style="248" customWidth="1"/>
    <col min="5378" max="5378" width="39.42578125" style="248" customWidth="1"/>
    <col min="5379" max="5379" width="8.28515625" style="248" customWidth="1"/>
    <col min="5380" max="5380" width="11" style="248" customWidth="1"/>
    <col min="5381" max="5381" width="12.140625" style="248" customWidth="1"/>
    <col min="5382" max="5382" width="12" style="248" customWidth="1"/>
    <col min="5383" max="5386" width="9.140625" style="248"/>
    <col min="5387" max="5387" width="7.140625" style="248" customWidth="1"/>
    <col min="5388" max="5632" width="9.140625" style="248"/>
    <col min="5633" max="5633" width="7.140625" style="248" customWidth="1"/>
    <col min="5634" max="5634" width="39.42578125" style="248" customWidth="1"/>
    <col min="5635" max="5635" width="8.28515625" style="248" customWidth="1"/>
    <col min="5636" max="5636" width="11" style="248" customWidth="1"/>
    <col min="5637" max="5637" width="12.140625" style="248" customWidth="1"/>
    <col min="5638" max="5638" width="12" style="248" customWidth="1"/>
    <col min="5639" max="5642" width="9.140625" style="248"/>
    <col min="5643" max="5643" width="7.140625" style="248" customWidth="1"/>
    <col min="5644" max="5888" width="9.140625" style="248"/>
    <col min="5889" max="5889" width="7.140625" style="248" customWidth="1"/>
    <col min="5890" max="5890" width="39.42578125" style="248" customWidth="1"/>
    <col min="5891" max="5891" width="8.28515625" style="248" customWidth="1"/>
    <col min="5892" max="5892" width="11" style="248" customWidth="1"/>
    <col min="5893" max="5893" width="12.140625" style="248" customWidth="1"/>
    <col min="5894" max="5894" width="12" style="248" customWidth="1"/>
    <col min="5895" max="5898" width="9.140625" style="248"/>
    <col min="5899" max="5899" width="7.140625" style="248" customWidth="1"/>
    <col min="5900" max="6144" width="9.140625" style="248"/>
    <col min="6145" max="6145" width="7.140625" style="248" customWidth="1"/>
    <col min="6146" max="6146" width="39.42578125" style="248" customWidth="1"/>
    <col min="6147" max="6147" width="8.28515625" style="248" customWidth="1"/>
    <col min="6148" max="6148" width="11" style="248" customWidth="1"/>
    <col min="6149" max="6149" width="12.140625" style="248" customWidth="1"/>
    <col min="6150" max="6150" width="12" style="248" customWidth="1"/>
    <col min="6151" max="6154" width="9.140625" style="248"/>
    <col min="6155" max="6155" width="7.140625" style="248" customWidth="1"/>
    <col min="6156" max="6400" width="9.140625" style="248"/>
    <col min="6401" max="6401" width="7.140625" style="248" customWidth="1"/>
    <col min="6402" max="6402" width="39.42578125" style="248" customWidth="1"/>
    <col min="6403" max="6403" width="8.28515625" style="248" customWidth="1"/>
    <col min="6404" max="6404" width="11" style="248" customWidth="1"/>
    <col min="6405" max="6405" width="12.140625" style="248" customWidth="1"/>
    <col min="6406" max="6406" width="12" style="248" customWidth="1"/>
    <col min="6407" max="6410" width="9.140625" style="248"/>
    <col min="6411" max="6411" width="7.140625" style="248" customWidth="1"/>
    <col min="6412" max="6656" width="9.140625" style="248"/>
    <col min="6657" max="6657" width="7.140625" style="248" customWidth="1"/>
    <col min="6658" max="6658" width="39.42578125" style="248" customWidth="1"/>
    <col min="6659" max="6659" width="8.28515625" style="248" customWidth="1"/>
    <col min="6660" max="6660" width="11" style="248" customWidth="1"/>
    <col min="6661" max="6661" width="12.140625" style="248" customWidth="1"/>
    <col min="6662" max="6662" width="12" style="248" customWidth="1"/>
    <col min="6663" max="6666" width="9.140625" style="248"/>
    <col min="6667" max="6667" width="7.140625" style="248" customWidth="1"/>
    <col min="6668" max="6912" width="9.140625" style="248"/>
    <col min="6913" max="6913" width="7.140625" style="248" customWidth="1"/>
    <col min="6914" max="6914" width="39.42578125" style="248" customWidth="1"/>
    <col min="6915" max="6915" width="8.28515625" style="248" customWidth="1"/>
    <col min="6916" max="6916" width="11" style="248" customWidth="1"/>
    <col min="6917" max="6917" width="12.140625" style="248" customWidth="1"/>
    <col min="6918" max="6918" width="12" style="248" customWidth="1"/>
    <col min="6919" max="6922" width="9.140625" style="248"/>
    <col min="6923" max="6923" width="7.140625" style="248" customWidth="1"/>
    <col min="6924" max="7168" width="9.140625" style="248"/>
    <col min="7169" max="7169" width="7.140625" style="248" customWidth="1"/>
    <col min="7170" max="7170" width="39.42578125" style="248" customWidth="1"/>
    <col min="7171" max="7171" width="8.28515625" style="248" customWidth="1"/>
    <col min="7172" max="7172" width="11" style="248" customWidth="1"/>
    <col min="7173" max="7173" width="12.140625" style="248" customWidth="1"/>
    <col min="7174" max="7174" width="12" style="248" customWidth="1"/>
    <col min="7175" max="7178" width="9.140625" style="248"/>
    <col min="7179" max="7179" width="7.140625" style="248" customWidth="1"/>
    <col min="7180" max="7424" width="9.140625" style="248"/>
    <col min="7425" max="7425" width="7.140625" style="248" customWidth="1"/>
    <col min="7426" max="7426" width="39.42578125" style="248" customWidth="1"/>
    <col min="7427" max="7427" width="8.28515625" style="248" customWidth="1"/>
    <col min="7428" max="7428" width="11" style="248" customWidth="1"/>
    <col min="7429" max="7429" width="12.140625" style="248" customWidth="1"/>
    <col min="7430" max="7430" width="12" style="248" customWidth="1"/>
    <col min="7431" max="7434" width="9.140625" style="248"/>
    <col min="7435" max="7435" width="7.140625" style="248" customWidth="1"/>
    <col min="7436" max="7680" width="9.140625" style="248"/>
    <col min="7681" max="7681" width="7.140625" style="248" customWidth="1"/>
    <col min="7682" max="7682" width="39.42578125" style="248" customWidth="1"/>
    <col min="7683" max="7683" width="8.28515625" style="248" customWidth="1"/>
    <col min="7684" max="7684" width="11" style="248" customWidth="1"/>
    <col min="7685" max="7685" width="12.140625" style="248" customWidth="1"/>
    <col min="7686" max="7686" width="12" style="248" customWidth="1"/>
    <col min="7687" max="7690" width="9.140625" style="248"/>
    <col min="7691" max="7691" width="7.140625" style="248" customWidth="1"/>
    <col min="7692" max="7936" width="9.140625" style="248"/>
    <col min="7937" max="7937" width="7.140625" style="248" customWidth="1"/>
    <col min="7938" max="7938" width="39.42578125" style="248" customWidth="1"/>
    <col min="7939" max="7939" width="8.28515625" style="248" customWidth="1"/>
    <col min="7940" max="7940" width="11" style="248" customWidth="1"/>
    <col min="7941" max="7941" width="12.140625" style="248" customWidth="1"/>
    <col min="7942" max="7942" width="12" style="248" customWidth="1"/>
    <col min="7943" max="7946" width="9.140625" style="248"/>
    <col min="7947" max="7947" width="7.140625" style="248" customWidth="1"/>
    <col min="7948" max="8192" width="9.140625" style="248"/>
    <col min="8193" max="8193" width="7.140625" style="248" customWidth="1"/>
    <col min="8194" max="8194" width="39.42578125" style="248" customWidth="1"/>
    <col min="8195" max="8195" width="8.28515625" style="248" customWidth="1"/>
    <col min="8196" max="8196" width="11" style="248" customWidth="1"/>
    <col min="8197" max="8197" width="12.140625" style="248" customWidth="1"/>
    <col min="8198" max="8198" width="12" style="248" customWidth="1"/>
    <col min="8199" max="8202" width="9.140625" style="248"/>
    <col min="8203" max="8203" width="7.140625" style="248" customWidth="1"/>
    <col min="8204" max="8448" width="9.140625" style="248"/>
    <col min="8449" max="8449" width="7.140625" style="248" customWidth="1"/>
    <col min="8450" max="8450" width="39.42578125" style="248" customWidth="1"/>
    <col min="8451" max="8451" width="8.28515625" style="248" customWidth="1"/>
    <col min="8452" max="8452" width="11" style="248" customWidth="1"/>
    <col min="8453" max="8453" width="12.140625" style="248" customWidth="1"/>
    <col min="8454" max="8454" width="12" style="248" customWidth="1"/>
    <col min="8455" max="8458" width="9.140625" style="248"/>
    <col min="8459" max="8459" width="7.140625" style="248" customWidth="1"/>
    <col min="8460" max="8704" width="9.140625" style="248"/>
    <col min="8705" max="8705" width="7.140625" style="248" customWidth="1"/>
    <col min="8706" max="8706" width="39.42578125" style="248" customWidth="1"/>
    <col min="8707" max="8707" width="8.28515625" style="248" customWidth="1"/>
    <col min="8708" max="8708" width="11" style="248" customWidth="1"/>
    <col min="8709" max="8709" width="12.140625" style="248" customWidth="1"/>
    <col min="8710" max="8710" width="12" style="248" customWidth="1"/>
    <col min="8711" max="8714" width="9.140625" style="248"/>
    <col min="8715" max="8715" width="7.140625" style="248" customWidth="1"/>
    <col min="8716" max="8960" width="9.140625" style="248"/>
    <col min="8961" max="8961" width="7.140625" style="248" customWidth="1"/>
    <col min="8962" max="8962" width="39.42578125" style="248" customWidth="1"/>
    <col min="8963" max="8963" width="8.28515625" style="248" customWidth="1"/>
    <col min="8964" max="8964" width="11" style="248" customWidth="1"/>
    <col min="8965" max="8965" width="12.140625" style="248" customWidth="1"/>
    <col min="8966" max="8966" width="12" style="248" customWidth="1"/>
    <col min="8967" max="8970" width="9.140625" style="248"/>
    <col min="8971" max="8971" width="7.140625" style="248" customWidth="1"/>
    <col min="8972" max="9216" width="9.140625" style="248"/>
    <col min="9217" max="9217" width="7.140625" style="248" customWidth="1"/>
    <col min="9218" max="9218" width="39.42578125" style="248" customWidth="1"/>
    <col min="9219" max="9219" width="8.28515625" style="248" customWidth="1"/>
    <col min="9220" max="9220" width="11" style="248" customWidth="1"/>
    <col min="9221" max="9221" width="12.140625" style="248" customWidth="1"/>
    <col min="9222" max="9222" width="12" style="248" customWidth="1"/>
    <col min="9223" max="9226" width="9.140625" style="248"/>
    <col min="9227" max="9227" width="7.140625" style="248" customWidth="1"/>
    <col min="9228" max="9472" width="9.140625" style="248"/>
    <col min="9473" max="9473" width="7.140625" style="248" customWidth="1"/>
    <col min="9474" max="9474" width="39.42578125" style="248" customWidth="1"/>
    <col min="9475" max="9475" width="8.28515625" style="248" customWidth="1"/>
    <col min="9476" max="9476" width="11" style="248" customWidth="1"/>
    <col min="9477" max="9477" width="12.140625" style="248" customWidth="1"/>
    <col min="9478" max="9478" width="12" style="248" customWidth="1"/>
    <col min="9479" max="9482" width="9.140625" style="248"/>
    <col min="9483" max="9483" width="7.140625" style="248" customWidth="1"/>
    <col min="9484" max="9728" width="9.140625" style="248"/>
    <col min="9729" max="9729" width="7.140625" style="248" customWidth="1"/>
    <col min="9730" max="9730" width="39.42578125" style="248" customWidth="1"/>
    <col min="9731" max="9731" width="8.28515625" style="248" customWidth="1"/>
    <col min="9732" max="9732" width="11" style="248" customWidth="1"/>
    <col min="9733" max="9733" width="12.140625" style="248" customWidth="1"/>
    <col min="9734" max="9734" width="12" style="248" customWidth="1"/>
    <col min="9735" max="9738" width="9.140625" style="248"/>
    <col min="9739" max="9739" width="7.140625" style="248" customWidth="1"/>
    <col min="9740" max="9984" width="9.140625" style="248"/>
    <col min="9985" max="9985" width="7.140625" style="248" customWidth="1"/>
    <col min="9986" max="9986" width="39.42578125" style="248" customWidth="1"/>
    <col min="9987" max="9987" width="8.28515625" style="248" customWidth="1"/>
    <col min="9988" max="9988" width="11" style="248" customWidth="1"/>
    <col min="9989" max="9989" width="12.140625" style="248" customWidth="1"/>
    <col min="9990" max="9990" width="12" style="248" customWidth="1"/>
    <col min="9991" max="9994" width="9.140625" style="248"/>
    <col min="9995" max="9995" width="7.140625" style="248" customWidth="1"/>
    <col min="9996" max="10240" width="9.140625" style="248"/>
    <col min="10241" max="10241" width="7.140625" style="248" customWidth="1"/>
    <col min="10242" max="10242" width="39.42578125" style="248" customWidth="1"/>
    <col min="10243" max="10243" width="8.28515625" style="248" customWidth="1"/>
    <col min="10244" max="10244" width="11" style="248" customWidth="1"/>
    <col min="10245" max="10245" width="12.140625" style="248" customWidth="1"/>
    <col min="10246" max="10246" width="12" style="248" customWidth="1"/>
    <col min="10247" max="10250" width="9.140625" style="248"/>
    <col min="10251" max="10251" width="7.140625" style="248" customWidth="1"/>
    <col min="10252" max="10496" width="9.140625" style="248"/>
    <col min="10497" max="10497" width="7.140625" style="248" customWidth="1"/>
    <col min="10498" max="10498" width="39.42578125" style="248" customWidth="1"/>
    <col min="10499" max="10499" width="8.28515625" style="248" customWidth="1"/>
    <col min="10500" max="10500" width="11" style="248" customWidth="1"/>
    <col min="10501" max="10501" width="12.140625" style="248" customWidth="1"/>
    <col min="10502" max="10502" width="12" style="248" customWidth="1"/>
    <col min="10503" max="10506" width="9.140625" style="248"/>
    <col min="10507" max="10507" width="7.140625" style="248" customWidth="1"/>
    <col min="10508" max="10752" width="9.140625" style="248"/>
    <col min="10753" max="10753" width="7.140625" style="248" customWidth="1"/>
    <col min="10754" max="10754" width="39.42578125" style="248" customWidth="1"/>
    <col min="10755" max="10755" width="8.28515625" style="248" customWidth="1"/>
    <col min="10756" max="10756" width="11" style="248" customWidth="1"/>
    <col min="10757" max="10757" width="12.140625" style="248" customWidth="1"/>
    <col min="10758" max="10758" width="12" style="248" customWidth="1"/>
    <col min="10759" max="10762" width="9.140625" style="248"/>
    <col min="10763" max="10763" width="7.140625" style="248" customWidth="1"/>
    <col min="10764" max="11008" width="9.140625" style="248"/>
    <col min="11009" max="11009" width="7.140625" style="248" customWidth="1"/>
    <col min="11010" max="11010" width="39.42578125" style="248" customWidth="1"/>
    <col min="11011" max="11011" width="8.28515625" style="248" customWidth="1"/>
    <col min="11012" max="11012" width="11" style="248" customWidth="1"/>
    <col min="11013" max="11013" width="12.140625" style="248" customWidth="1"/>
    <col min="11014" max="11014" width="12" style="248" customWidth="1"/>
    <col min="11015" max="11018" width="9.140625" style="248"/>
    <col min="11019" max="11019" width="7.140625" style="248" customWidth="1"/>
    <col min="11020" max="11264" width="9.140625" style="248"/>
    <col min="11265" max="11265" width="7.140625" style="248" customWidth="1"/>
    <col min="11266" max="11266" width="39.42578125" style="248" customWidth="1"/>
    <col min="11267" max="11267" width="8.28515625" style="248" customWidth="1"/>
    <col min="11268" max="11268" width="11" style="248" customWidth="1"/>
    <col min="11269" max="11269" width="12.140625" style="248" customWidth="1"/>
    <col min="11270" max="11270" width="12" style="248" customWidth="1"/>
    <col min="11271" max="11274" width="9.140625" style="248"/>
    <col min="11275" max="11275" width="7.140625" style="248" customWidth="1"/>
    <col min="11276" max="11520" width="9.140625" style="248"/>
    <col min="11521" max="11521" width="7.140625" style="248" customWidth="1"/>
    <col min="11522" max="11522" width="39.42578125" style="248" customWidth="1"/>
    <col min="11523" max="11523" width="8.28515625" style="248" customWidth="1"/>
    <col min="11524" max="11524" width="11" style="248" customWidth="1"/>
    <col min="11525" max="11525" width="12.140625" style="248" customWidth="1"/>
    <col min="11526" max="11526" width="12" style="248" customWidth="1"/>
    <col min="11527" max="11530" width="9.140625" style="248"/>
    <col min="11531" max="11531" width="7.140625" style="248" customWidth="1"/>
    <col min="11532" max="11776" width="9.140625" style="248"/>
    <col min="11777" max="11777" width="7.140625" style="248" customWidth="1"/>
    <col min="11778" max="11778" width="39.42578125" style="248" customWidth="1"/>
    <col min="11779" max="11779" width="8.28515625" style="248" customWidth="1"/>
    <col min="11780" max="11780" width="11" style="248" customWidth="1"/>
    <col min="11781" max="11781" width="12.140625" style="248" customWidth="1"/>
    <col min="11782" max="11782" width="12" style="248" customWidth="1"/>
    <col min="11783" max="11786" width="9.140625" style="248"/>
    <col min="11787" max="11787" width="7.140625" style="248" customWidth="1"/>
    <col min="11788" max="12032" width="9.140625" style="248"/>
    <col min="12033" max="12033" width="7.140625" style="248" customWidth="1"/>
    <col min="12034" max="12034" width="39.42578125" style="248" customWidth="1"/>
    <col min="12035" max="12035" width="8.28515625" style="248" customWidth="1"/>
    <col min="12036" max="12036" width="11" style="248" customWidth="1"/>
    <col min="12037" max="12037" width="12.140625" style="248" customWidth="1"/>
    <col min="12038" max="12038" width="12" style="248" customWidth="1"/>
    <col min="12039" max="12042" width="9.140625" style="248"/>
    <col min="12043" max="12043" width="7.140625" style="248" customWidth="1"/>
    <col min="12044" max="12288" width="9.140625" style="248"/>
    <col min="12289" max="12289" width="7.140625" style="248" customWidth="1"/>
    <col min="12290" max="12290" width="39.42578125" style="248" customWidth="1"/>
    <col min="12291" max="12291" width="8.28515625" style="248" customWidth="1"/>
    <col min="12292" max="12292" width="11" style="248" customWidth="1"/>
    <col min="12293" max="12293" width="12.140625" style="248" customWidth="1"/>
    <col min="12294" max="12294" width="12" style="248" customWidth="1"/>
    <col min="12295" max="12298" width="9.140625" style="248"/>
    <col min="12299" max="12299" width="7.140625" style="248" customWidth="1"/>
    <col min="12300" max="12544" width="9.140625" style="248"/>
    <col min="12545" max="12545" width="7.140625" style="248" customWidth="1"/>
    <col min="12546" max="12546" width="39.42578125" style="248" customWidth="1"/>
    <col min="12547" max="12547" width="8.28515625" style="248" customWidth="1"/>
    <col min="12548" max="12548" width="11" style="248" customWidth="1"/>
    <col min="12549" max="12549" width="12.140625" style="248" customWidth="1"/>
    <col min="12550" max="12550" width="12" style="248" customWidth="1"/>
    <col min="12551" max="12554" width="9.140625" style="248"/>
    <col min="12555" max="12555" width="7.140625" style="248" customWidth="1"/>
    <col min="12556" max="12800" width="9.140625" style="248"/>
    <col min="12801" max="12801" width="7.140625" style="248" customWidth="1"/>
    <col min="12802" max="12802" width="39.42578125" style="248" customWidth="1"/>
    <col min="12803" max="12803" width="8.28515625" style="248" customWidth="1"/>
    <col min="12804" max="12804" width="11" style="248" customWidth="1"/>
    <col min="12805" max="12805" width="12.140625" style="248" customWidth="1"/>
    <col min="12806" max="12806" width="12" style="248" customWidth="1"/>
    <col min="12807" max="12810" width="9.140625" style="248"/>
    <col min="12811" max="12811" width="7.140625" style="248" customWidth="1"/>
    <col min="12812" max="13056" width="9.140625" style="248"/>
    <col min="13057" max="13057" width="7.140625" style="248" customWidth="1"/>
    <col min="13058" max="13058" width="39.42578125" style="248" customWidth="1"/>
    <col min="13059" max="13059" width="8.28515625" style="248" customWidth="1"/>
    <col min="13060" max="13060" width="11" style="248" customWidth="1"/>
    <col min="13061" max="13061" width="12.140625" style="248" customWidth="1"/>
    <col min="13062" max="13062" width="12" style="248" customWidth="1"/>
    <col min="13063" max="13066" width="9.140625" style="248"/>
    <col min="13067" max="13067" width="7.140625" style="248" customWidth="1"/>
    <col min="13068" max="13312" width="9.140625" style="248"/>
    <col min="13313" max="13313" width="7.140625" style="248" customWidth="1"/>
    <col min="13314" max="13314" width="39.42578125" style="248" customWidth="1"/>
    <col min="13315" max="13315" width="8.28515625" style="248" customWidth="1"/>
    <col min="13316" max="13316" width="11" style="248" customWidth="1"/>
    <col min="13317" max="13317" width="12.140625" style="248" customWidth="1"/>
    <col min="13318" max="13318" width="12" style="248" customWidth="1"/>
    <col min="13319" max="13322" width="9.140625" style="248"/>
    <col min="13323" max="13323" width="7.140625" style="248" customWidth="1"/>
    <col min="13324" max="13568" width="9.140625" style="248"/>
    <col min="13569" max="13569" width="7.140625" style="248" customWidth="1"/>
    <col min="13570" max="13570" width="39.42578125" style="248" customWidth="1"/>
    <col min="13571" max="13571" width="8.28515625" style="248" customWidth="1"/>
    <col min="13572" max="13572" width="11" style="248" customWidth="1"/>
    <col min="13573" max="13573" width="12.140625" style="248" customWidth="1"/>
    <col min="13574" max="13574" width="12" style="248" customWidth="1"/>
    <col min="13575" max="13578" width="9.140625" style="248"/>
    <col min="13579" max="13579" width="7.140625" style="248" customWidth="1"/>
    <col min="13580" max="13824" width="9.140625" style="248"/>
    <col min="13825" max="13825" width="7.140625" style="248" customWidth="1"/>
    <col min="13826" max="13826" width="39.42578125" style="248" customWidth="1"/>
    <col min="13827" max="13827" width="8.28515625" style="248" customWidth="1"/>
    <col min="13828" max="13828" width="11" style="248" customWidth="1"/>
    <col min="13829" max="13829" width="12.140625" style="248" customWidth="1"/>
    <col min="13830" max="13830" width="12" style="248" customWidth="1"/>
    <col min="13831" max="13834" width="9.140625" style="248"/>
    <col min="13835" max="13835" width="7.140625" style="248" customWidth="1"/>
    <col min="13836" max="14080" width="9.140625" style="248"/>
    <col min="14081" max="14081" width="7.140625" style="248" customWidth="1"/>
    <col min="14082" max="14082" width="39.42578125" style="248" customWidth="1"/>
    <col min="14083" max="14083" width="8.28515625" style="248" customWidth="1"/>
    <col min="14084" max="14084" width="11" style="248" customWidth="1"/>
    <col min="14085" max="14085" width="12.140625" style="248" customWidth="1"/>
    <col min="14086" max="14086" width="12" style="248" customWidth="1"/>
    <col min="14087" max="14090" width="9.140625" style="248"/>
    <col min="14091" max="14091" width="7.140625" style="248" customWidth="1"/>
    <col min="14092" max="14336" width="9.140625" style="248"/>
    <col min="14337" max="14337" width="7.140625" style="248" customWidth="1"/>
    <col min="14338" max="14338" width="39.42578125" style="248" customWidth="1"/>
    <col min="14339" max="14339" width="8.28515625" style="248" customWidth="1"/>
    <col min="14340" max="14340" width="11" style="248" customWidth="1"/>
    <col min="14341" max="14341" width="12.140625" style="248" customWidth="1"/>
    <col min="14342" max="14342" width="12" style="248" customWidth="1"/>
    <col min="14343" max="14346" width="9.140625" style="248"/>
    <col min="14347" max="14347" width="7.140625" style="248" customWidth="1"/>
    <col min="14348" max="14592" width="9.140625" style="248"/>
    <col min="14593" max="14593" width="7.140625" style="248" customWidth="1"/>
    <col min="14594" max="14594" width="39.42578125" style="248" customWidth="1"/>
    <col min="14595" max="14595" width="8.28515625" style="248" customWidth="1"/>
    <col min="14596" max="14596" width="11" style="248" customWidth="1"/>
    <col min="14597" max="14597" width="12.140625" style="248" customWidth="1"/>
    <col min="14598" max="14598" width="12" style="248" customWidth="1"/>
    <col min="14599" max="14602" width="9.140625" style="248"/>
    <col min="14603" max="14603" width="7.140625" style="248" customWidth="1"/>
    <col min="14604" max="14848" width="9.140625" style="248"/>
    <col min="14849" max="14849" width="7.140625" style="248" customWidth="1"/>
    <col min="14850" max="14850" width="39.42578125" style="248" customWidth="1"/>
    <col min="14851" max="14851" width="8.28515625" style="248" customWidth="1"/>
    <col min="14852" max="14852" width="11" style="248" customWidth="1"/>
    <col min="14853" max="14853" width="12.140625" style="248" customWidth="1"/>
    <col min="14854" max="14854" width="12" style="248" customWidth="1"/>
    <col min="14855" max="14858" width="9.140625" style="248"/>
    <col min="14859" max="14859" width="7.140625" style="248" customWidth="1"/>
    <col min="14860" max="15104" width="9.140625" style="248"/>
    <col min="15105" max="15105" width="7.140625" style="248" customWidth="1"/>
    <col min="15106" max="15106" width="39.42578125" style="248" customWidth="1"/>
    <col min="15107" max="15107" width="8.28515625" style="248" customWidth="1"/>
    <col min="15108" max="15108" width="11" style="248" customWidth="1"/>
    <col min="15109" max="15109" width="12.140625" style="248" customWidth="1"/>
    <col min="15110" max="15110" width="12" style="248" customWidth="1"/>
    <col min="15111" max="15114" width="9.140625" style="248"/>
    <col min="15115" max="15115" width="7.140625" style="248" customWidth="1"/>
    <col min="15116" max="15360" width="9.140625" style="248"/>
    <col min="15361" max="15361" width="7.140625" style="248" customWidth="1"/>
    <col min="15362" max="15362" width="39.42578125" style="248" customWidth="1"/>
    <col min="15363" max="15363" width="8.28515625" style="248" customWidth="1"/>
    <col min="15364" max="15364" width="11" style="248" customWidth="1"/>
    <col min="15365" max="15365" width="12.140625" style="248" customWidth="1"/>
    <col min="15366" max="15366" width="12" style="248" customWidth="1"/>
    <col min="15367" max="15370" width="9.140625" style="248"/>
    <col min="15371" max="15371" width="7.140625" style="248" customWidth="1"/>
    <col min="15372" max="15616" width="9.140625" style="248"/>
    <col min="15617" max="15617" width="7.140625" style="248" customWidth="1"/>
    <col min="15618" max="15618" width="39.42578125" style="248" customWidth="1"/>
    <col min="15619" max="15619" width="8.28515625" style="248" customWidth="1"/>
    <col min="15620" max="15620" width="11" style="248" customWidth="1"/>
    <col min="15621" max="15621" width="12.140625" style="248" customWidth="1"/>
    <col min="15622" max="15622" width="12" style="248" customWidth="1"/>
    <col min="15623" max="15626" width="9.140625" style="248"/>
    <col min="15627" max="15627" width="7.140625" style="248" customWidth="1"/>
    <col min="15628" max="15872" width="9.140625" style="248"/>
    <col min="15873" max="15873" width="7.140625" style="248" customWidth="1"/>
    <col min="15874" max="15874" width="39.42578125" style="248" customWidth="1"/>
    <col min="15875" max="15875" width="8.28515625" style="248" customWidth="1"/>
    <col min="15876" max="15876" width="11" style="248" customWidth="1"/>
    <col min="15877" max="15877" width="12.140625" style="248" customWidth="1"/>
    <col min="15878" max="15878" width="12" style="248" customWidth="1"/>
    <col min="15879" max="15882" width="9.140625" style="248"/>
    <col min="15883" max="15883" width="7.140625" style="248" customWidth="1"/>
    <col min="15884" max="16128" width="9.140625" style="248"/>
    <col min="16129" max="16129" width="7.140625" style="248" customWidth="1"/>
    <col min="16130" max="16130" width="39.42578125" style="248" customWidth="1"/>
    <col min="16131" max="16131" width="8.28515625" style="248" customWidth="1"/>
    <col min="16132" max="16132" width="11" style="248" customWidth="1"/>
    <col min="16133" max="16133" width="12.140625" style="248" customWidth="1"/>
    <col min="16134" max="16134" width="12" style="248" customWidth="1"/>
    <col min="16135" max="16138" width="9.140625" style="248"/>
    <col min="16139" max="16139" width="7.140625" style="248" customWidth="1"/>
    <col min="16140" max="16384" width="9.140625" style="248"/>
  </cols>
  <sheetData>
    <row r="1" spans="1:6">
      <c r="A1" s="246" t="s">
        <v>408</v>
      </c>
      <c r="B1" s="247" t="s">
        <v>374</v>
      </c>
    </row>
    <row r="2" spans="1:6">
      <c r="A2" s="246"/>
      <c r="B2" s="247"/>
    </row>
    <row r="3" spans="1:6" s="12" customFormat="1" ht="12.75">
      <c r="A3" s="276" t="s">
        <v>375</v>
      </c>
      <c r="B3" s="277"/>
      <c r="C3" s="278"/>
      <c r="D3" s="279"/>
      <c r="E3" s="278"/>
      <c r="F3" s="280"/>
    </row>
    <row r="4" spans="1:6" ht="29.25" customHeight="1">
      <c r="A4" s="352" t="s">
        <v>376</v>
      </c>
      <c r="B4" s="352"/>
      <c r="C4" s="352"/>
      <c r="D4" s="352"/>
      <c r="E4" s="352"/>
      <c r="F4" s="352"/>
    </row>
    <row r="5" spans="1:6" ht="24" customHeight="1">
      <c r="A5" s="352" t="s">
        <v>377</v>
      </c>
      <c r="B5" s="352"/>
      <c r="C5" s="352"/>
      <c r="D5" s="352"/>
      <c r="E5" s="352"/>
      <c r="F5" s="352"/>
    </row>
    <row r="6" spans="1:6" ht="24.75" customHeight="1">
      <c r="A6" s="352" t="s">
        <v>378</v>
      </c>
      <c r="B6" s="352"/>
      <c r="C6" s="352"/>
      <c r="D6" s="352"/>
      <c r="E6" s="352"/>
      <c r="F6" s="352"/>
    </row>
    <row r="7" spans="1:6">
      <c r="A7" s="281" t="s">
        <v>379</v>
      </c>
      <c r="B7" s="281"/>
      <c r="C7" s="282"/>
      <c r="D7" s="283"/>
      <c r="E7" s="282"/>
      <c r="F7" s="282"/>
    </row>
    <row r="8" spans="1:6" ht="27.75" customHeight="1">
      <c r="A8" s="352" t="s">
        <v>393</v>
      </c>
      <c r="B8" s="352"/>
      <c r="C8" s="352"/>
      <c r="D8" s="352"/>
      <c r="E8" s="352"/>
      <c r="F8" s="352"/>
    </row>
    <row r="9" spans="1:6">
      <c r="A9" s="281" t="s">
        <v>394</v>
      </c>
      <c r="B9" s="281"/>
      <c r="C9" s="282"/>
      <c r="D9" s="283"/>
      <c r="E9" s="282"/>
      <c r="F9" s="282"/>
    </row>
    <row r="10" spans="1:6" ht="24" customHeight="1">
      <c r="A10" s="352" t="s">
        <v>380</v>
      </c>
      <c r="B10" s="352"/>
      <c r="C10" s="352"/>
      <c r="D10" s="352"/>
      <c r="E10" s="352"/>
      <c r="F10" s="352"/>
    </row>
    <row r="12" spans="1:6" s="254" customFormat="1" ht="15.75" thickBot="1">
      <c r="A12" s="251"/>
      <c r="B12" s="252" t="s">
        <v>381</v>
      </c>
      <c r="C12" s="253" t="s">
        <v>248</v>
      </c>
      <c r="D12" s="253" t="s">
        <v>382</v>
      </c>
      <c r="E12" s="253" t="s">
        <v>383</v>
      </c>
      <c r="F12" s="253" t="s">
        <v>384</v>
      </c>
    </row>
    <row r="13" spans="1:6" s="258" customFormat="1" ht="13.5" thickTop="1">
      <c r="A13" s="255"/>
      <c r="B13" s="256"/>
      <c r="C13" s="257"/>
      <c r="D13" s="257"/>
      <c r="E13" s="257"/>
      <c r="F13" s="257"/>
    </row>
    <row r="14" spans="1:6" s="260" customFormat="1" ht="206.25" customHeight="1">
      <c r="A14" s="286" t="s">
        <v>47</v>
      </c>
      <c r="B14" s="71" t="s">
        <v>392</v>
      </c>
      <c r="C14" s="202" t="s">
        <v>54</v>
      </c>
      <c r="D14" s="163">
        <v>230</v>
      </c>
      <c r="E14" s="330"/>
      <c r="F14" s="245">
        <f>D14*E14</f>
        <v>0</v>
      </c>
    </row>
    <row r="15" spans="1:6" s="260" customFormat="1" ht="15" customHeight="1">
      <c r="A15" s="286"/>
      <c r="B15" s="71"/>
      <c r="C15" s="160"/>
      <c r="D15" s="243"/>
      <c r="E15" s="244"/>
      <c r="F15" s="244"/>
    </row>
    <row r="16" spans="1:6" s="260" customFormat="1" ht="14.25" customHeight="1">
      <c r="A16" s="286"/>
      <c r="B16" s="264"/>
      <c r="C16" s="202"/>
      <c r="D16" s="12"/>
      <c r="E16" s="245"/>
      <c r="F16" s="245"/>
    </row>
    <row r="17" spans="1:6" s="260" customFormat="1" ht="53.25" customHeight="1">
      <c r="A17" s="286" t="s">
        <v>49</v>
      </c>
      <c r="B17" s="264" t="s">
        <v>385</v>
      </c>
      <c r="C17" s="202" t="s">
        <v>386</v>
      </c>
      <c r="D17" s="284">
        <v>4</v>
      </c>
      <c r="E17" s="330"/>
      <c r="F17" s="245">
        <f>E17*D17</f>
        <v>0</v>
      </c>
    </row>
    <row r="18" spans="1:6" s="260" customFormat="1" ht="13.5" customHeight="1">
      <c r="A18" s="286"/>
      <c r="B18" s="264"/>
      <c r="C18" s="202"/>
      <c r="D18" s="12"/>
      <c r="E18" s="245"/>
      <c r="F18" s="245"/>
    </row>
    <row r="19" spans="1:6" s="260" customFormat="1" ht="42" customHeight="1">
      <c r="A19" s="286" t="s">
        <v>50</v>
      </c>
      <c r="B19" s="71" t="s">
        <v>387</v>
      </c>
      <c r="C19" s="202" t="s">
        <v>386</v>
      </c>
      <c r="D19" s="163">
        <v>4</v>
      </c>
      <c r="E19" s="330"/>
      <c r="F19" s="245">
        <f>D19*E19</f>
        <v>0</v>
      </c>
    </row>
    <row r="20" spans="1:6" s="260" customFormat="1" ht="13.5" customHeight="1">
      <c r="A20" s="286"/>
      <c r="B20" s="71"/>
      <c r="C20" s="160"/>
      <c r="D20" s="243"/>
      <c r="E20" s="244"/>
      <c r="F20" s="244"/>
    </row>
    <row r="21" spans="1:6" s="260" customFormat="1" ht="40.5" customHeight="1">
      <c r="A21" s="286" t="s">
        <v>52</v>
      </c>
      <c r="B21" s="71" t="s">
        <v>388</v>
      </c>
      <c r="C21" s="202" t="s">
        <v>54</v>
      </c>
      <c r="D21" s="163">
        <v>20</v>
      </c>
      <c r="E21" s="330"/>
      <c r="F21" s="245">
        <f>D21*E21</f>
        <v>0</v>
      </c>
    </row>
    <row r="22" spans="1:6" s="260" customFormat="1" ht="12.75">
      <c r="A22" s="269"/>
      <c r="B22" s="71"/>
      <c r="C22" s="265"/>
      <c r="D22" s="266"/>
      <c r="E22" s="267"/>
      <c r="F22" s="267"/>
    </row>
    <row r="23" spans="1:6" s="260" customFormat="1" ht="40.5" customHeight="1">
      <c r="A23" s="269" t="s">
        <v>53</v>
      </c>
      <c r="B23" s="71" t="s">
        <v>389</v>
      </c>
      <c r="C23" s="261" t="s">
        <v>54</v>
      </c>
      <c r="D23" s="262">
        <v>250</v>
      </c>
      <c r="E23" s="331"/>
      <c r="F23" s="263">
        <f>D23*E23</f>
        <v>0</v>
      </c>
    </row>
    <row r="24" spans="1:6" s="260" customFormat="1" ht="14.25" customHeight="1">
      <c r="A24" s="269"/>
      <c r="B24" s="71"/>
      <c r="C24" s="265"/>
      <c r="D24" s="266"/>
      <c r="E24" s="268"/>
      <c r="F24" s="267"/>
    </row>
    <row r="25" spans="1:6" s="260" customFormat="1" ht="41.25" customHeight="1">
      <c r="A25" s="269" t="s">
        <v>55</v>
      </c>
      <c r="B25" s="71" t="s">
        <v>390</v>
      </c>
      <c r="C25" s="261" t="s">
        <v>54</v>
      </c>
      <c r="D25" s="262">
        <v>250</v>
      </c>
      <c r="E25" s="331"/>
      <c r="F25" s="263">
        <f>D25*E25</f>
        <v>0</v>
      </c>
    </row>
    <row r="26" spans="1:6" s="260" customFormat="1" ht="15" customHeight="1">
      <c r="A26" s="269"/>
      <c r="B26" s="71"/>
      <c r="C26" s="261"/>
      <c r="D26" s="262"/>
      <c r="E26" s="285"/>
      <c r="F26" s="263"/>
    </row>
    <row r="27" spans="1:6" s="260" customFormat="1" ht="63.75">
      <c r="A27" s="15" t="s">
        <v>56</v>
      </c>
      <c r="B27" s="78" t="s">
        <v>164</v>
      </c>
      <c r="C27" s="79"/>
      <c r="D27" s="69"/>
      <c r="E27" s="77"/>
      <c r="F27" s="89">
        <f>SUM(F14:F25)*0.1</f>
        <v>0</v>
      </c>
    </row>
    <row r="28" spans="1:6" s="260" customFormat="1" ht="13.5" thickBot="1">
      <c r="A28" s="270"/>
      <c r="B28" s="12"/>
    </row>
    <row r="29" spans="1:6" s="260" customFormat="1" ht="15.75" thickBot="1">
      <c r="A29" s="271"/>
      <c r="B29" s="272" t="s">
        <v>391</v>
      </c>
      <c r="C29" s="273"/>
      <c r="D29" s="274"/>
      <c r="E29" s="275"/>
      <c r="F29" s="275">
        <f>SUM(F14:F28)</f>
        <v>0</v>
      </c>
    </row>
    <row r="30" spans="1:6" s="254" customFormat="1" ht="15.75" thickTop="1">
      <c r="A30" s="270"/>
      <c r="B30" s="12"/>
      <c r="C30" s="260"/>
      <c r="D30" s="260"/>
      <c r="E30" s="260"/>
      <c r="F30" s="260"/>
    </row>
    <row r="31" spans="1:6" s="260" customFormat="1" ht="12.75">
      <c r="A31" s="270"/>
      <c r="B31" s="12"/>
    </row>
    <row r="32" spans="1:6" s="260" customFormat="1">
      <c r="A32" s="249"/>
      <c r="B32" s="250"/>
      <c r="C32" s="248"/>
      <c r="D32" s="248"/>
      <c r="E32" s="248"/>
      <c r="F32" s="248"/>
    </row>
  </sheetData>
  <mergeCells count="5">
    <mergeCell ref="A4:F4"/>
    <mergeCell ref="A5:F5"/>
    <mergeCell ref="A6:F6"/>
    <mergeCell ref="A8:F8"/>
    <mergeCell ref="A10:F10"/>
  </mergeCells>
  <pageMargins left="0.7" right="0.7" top="0.75" bottom="0.75" header="0.3" footer="0.3"/>
  <pageSetup paperSize="9" scale="97"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A6388-441A-4634-B663-61B15D2B0C4E}">
  <sheetPr>
    <pageSetUpPr fitToPage="1"/>
  </sheetPr>
  <dimension ref="A1:F21"/>
  <sheetViews>
    <sheetView workbookViewId="0">
      <selection activeCell="E10" sqref="E10"/>
    </sheetView>
  </sheetViews>
  <sheetFormatPr defaultRowHeight="12.75"/>
  <cols>
    <col min="1" max="1" width="7.140625" style="270" customWidth="1"/>
    <col min="2" max="2" width="39.42578125" style="260" customWidth="1"/>
    <col min="3" max="3" width="8.42578125" style="260" customWidth="1"/>
    <col min="4" max="4" width="11.42578125" style="260" customWidth="1"/>
    <col min="5" max="5" width="11.5703125" style="260" customWidth="1"/>
    <col min="6" max="6" width="12.28515625" style="260" customWidth="1"/>
    <col min="7" max="7" width="9.140625" style="260"/>
    <col min="8" max="8" width="10.5703125" style="260" bestFit="1" customWidth="1"/>
    <col min="9" max="11" width="9.140625" style="260"/>
    <col min="12" max="12" width="7.140625" style="260" customWidth="1"/>
    <col min="13" max="256" width="9.140625" style="260"/>
    <col min="257" max="257" width="7.140625" style="260" customWidth="1"/>
    <col min="258" max="258" width="39.42578125" style="260" customWidth="1"/>
    <col min="259" max="259" width="8.42578125" style="260" customWidth="1"/>
    <col min="260" max="260" width="11.42578125" style="260" customWidth="1"/>
    <col min="261" max="261" width="11.5703125" style="260" customWidth="1"/>
    <col min="262" max="262" width="12.28515625" style="260" customWidth="1"/>
    <col min="263" max="263" width="9.140625" style="260"/>
    <col min="264" max="264" width="10.5703125" style="260" bestFit="1" customWidth="1"/>
    <col min="265" max="267" width="9.140625" style="260"/>
    <col min="268" max="268" width="7.140625" style="260" customWidth="1"/>
    <col min="269" max="512" width="9.140625" style="260"/>
    <col min="513" max="513" width="7.140625" style="260" customWidth="1"/>
    <col min="514" max="514" width="39.42578125" style="260" customWidth="1"/>
    <col min="515" max="515" width="8.42578125" style="260" customWidth="1"/>
    <col min="516" max="516" width="11.42578125" style="260" customWidth="1"/>
    <col min="517" max="517" width="11.5703125" style="260" customWidth="1"/>
    <col min="518" max="518" width="12.28515625" style="260" customWidth="1"/>
    <col min="519" max="519" width="9.140625" style="260"/>
    <col min="520" max="520" width="10.5703125" style="260" bestFit="1" customWidth="1"/>
    <col min="521" max="523" width="9.140625" style="260"/>
    <col min="524" max="524" width="7.140625" style="260" customWidth="1"/>
    <col min="525" max="768" width="9.140625" style="260"/>
    <col min="769" max="769" width="7.140625" style="260" customWidth="1"/>
    <col min="770" max="770" width="39.42578125" style="260" customWidth="1"/>
    <col min="771" max="771" width="8.42578125" style="260" customWidth="1"/>
    <col min="772" max="772" width="11.42578125" style="260" customWidth="1"/>
    <col min="773" max="773" width="11.5703125" style="260" customWidth="1"/>
    <col min="774" max="774" width="12.28515625" style="260" customWidth="1"/>
    <col min="775" max="775" width="9.140625" style="260"/>
    <col min="776" max="776" width="10.5703125" style="260" bestFit="1" customWidth="1"/>
    <col min="777" max="779" width="9.140625" style="260"/>
    <col min="780" max="780" width="7.140625" style="260" customWidth="1"/>
    <col min="781" max="1024" width="9.140625" style="260"/>
    <col min="1025" max="1025" width="7.140625" style="260" customWidth="1"/>
    <col min="1026" max="1026" width="39.42578125" style="260" customWidth="1"/>
    <col min="1027" max="1027" width="8.42578125" style="260" customWidth="1"/>
    <col min="1028" max="1028" width="11.42578125" style="260" customWidth="1"/>
    <col min="1029" max="1029" width="11.5703125" style="260" customWidth="1"/>
    <col min="1030" max="1030" width="12.28515625" style="260" customWidth="1"/>
    <col min="1031" max="1031" width="9.140625" style="260"/>
    <col min="1032" max="1032" width="10.5703125" style="260" bestFit="1" customWidth="1"/>
    <col min="1033" max="1035" width="9.140625" style="260"/>
    <col min="1036" max="1036" width="7.140625" style="260" customWidth="1"/>
    <col min="1037" max="1280" width="9.140625" style="260"/>
    <col min="1281" max="1281" width="7.140625" style="260" customWidth="1"/>
    <col min="1282" max="1282" width="39.42578125" style="260" customWidth="1"/>
    <col min="1283" max="1283" width="8.42578125" style="260" customWidth="1"/>
    <col min="1284" max="1284" width="11.42578125" style="260" customWidth="1"/>
    <col min="1285" max="1285" width="11.5703125" style="260" customWidth="1"/>
    <col min="1286" max="1286" width="12.28515625" style="260" customWidth="1"/>
    <col min="1287" max="1287" width="9.140625" style="260"/>
    <col min="1288" max="1288" width="10.5703125" style="260" bestFit="1" customWidth="1"/>
    <col min="1289" max="1291" width="9.140625" style="260"/>
    <col min="1292" max="1292" width="7.140625" style="260" customWidth="1"/>
    <col min="1293" max="1536" width="9.140625" style="260"/>
    <col min="1537" max="1537" width="7.140625" style="260" customWidth="1"/>
    <col min="1538" max="1538" width="39.42578125" style="260" customWidth="1"/>
    <col min="1539" max="1539" width="8.42578125" style="260" customWidth="1"/>
    <col min="1540" max="1540" width="11.42578125" style="260" customWidth="1"/>
    <col min="1541" max="1541" width="11.5703125" style="260" customWidth="1"/>
    <col min="1542" max="1542" width="12.28515625" style="260" customWidth="1"/>
    <col min="1543" max="1543" width="9.140625" style="260"/>
    <col min="1544" max="1544" width="10.5703125" style="260" bestFit="1" customWidth="1"/>
    <col min="1545" max="1547" width="9.140625" style="260"/>
    <col min="1548" max="1548" width="7.140625" style="260" customWidth="1"/>
    <col min="1549" max="1792" width="9.140625" style="260"/>
    <col min="1793" max="1793" width="7.140625" style="260" customWidth="1"/>
    <col min="1794" max="1794" width="39.42578125" style="260" customWidth="1"/>
    <col min="1795" max="1795" width="8.42578125" style="260" customWidth="1"/>
    <col min="1796" max="1796" width="11.42578125" style="260" customWidth="1"/>
    <col min="1797" max="1797" width="11.5703125" style="260" customWidth="1"/>
    <col min="1798" max="1798" width="12.28515625" style="260" customWidth="1"/>
    <col min="1799" max="1799" width="9.140625" style="260"/>
    <col min="1800" max="1800" width="10.5703125" style="260" bestFit="1" customWidth="1"/>
    <col min="1801" max="1803" width="9.140625" style="260"/>
    <col min="1804" max="1804" width="7.140625" style="260" customWidth="1"/>
    <col min="1805" max="2048" width="9.140625" style="260"/>
    <col min="2049" max="2049" width="7.140625" style="260" customWidth="1"/>
    <col min="2050" max="2050" width="39.42578125" style="260" customWidth="1"/>
    <col min="2051" max="2051" width="8.42578125" style="260" customWidth="1"/>
    <col min="2052" max="2052" width="11.42578125" style="260" customWidth="1"/>
    <col min="2053" max="2053" width="11.5703125" style="260" customWidth="1"/>
    <col min="2054" max="2054" width="12.28515625" style="260" customWidth="1"/>
    <col min="2055" max="2055" width="9.140625" style="260"/>
    <col min="2056" max="2056" width="10.5703125" style="260" bestFit="1" customWidth="1"/>
    <col min="2057" max="2059" width="9.140625" style="260"/>
    <col min="2060" max="2060" width="7.140625" style="260" customWidth="1"/>
    <col min="2061" max="2304" width="9.140625" style="260"/>
    <col min="2305" max="2305" width="7.140625" style="260" customWidth="1"/>
    <col min="2306" max="2306" width="39.42578125" style="260" customWidth="1"/>
    <col min="2307" max="2307" width="8.42578125" style="260" customWidth="1"/>
    <col min="2308" max="2308" width="11.42578125" style="260" customWidth="1"/>
    <col min="2309" max="2309" width="11.5703125" style="260" customWidth="1"/>
    <col min="2310" max="2310" width="12.28515625" style="260" customWidth="1"/>
    <col min="2311" max="2311" width="9.140625" style="260"/>
    <col min="2312" max="2312" width="10.5703125" style="260" bestFit="1" customWidth="1"/>
    <col min="2313" max="2315" width="9.140625" style="260"/>
    <col min="2316" max="2316" width="7.140625" style="260" customWidth="1"/>
    <col min="2317" max="2560" width="9.140625" style="260"/>
    <col min="2561" max="2561" width="7.140625" style="260" customWidth="1"/>
    <col min="2562" max="2562" width="39.42578125" style="260" customWidth="1"/>
    <col min="2563" max="2563" width="8.42578125" style="260" customWidth="1"/>
    <col min="2564" max="2564" width="11.42578125" style="260" customWidth="1"/>
    <col min="2565" max="2565" width="11.5703125" style="260" customWidth="1"/>
    <col min="2566" max="2566" width="12.28515625" style="260" customWidth="1"/>
    <col min="2567" max="2567" width="9.140625" style="260"/>
    <col min="2568" max="2568" width="10.5703125" style="260" bestFit="1" customWidth="1"/>
    <col min="2569" max="2571" width="9.140625" style="260"/>
    <col min="2572" max="2572" width="7.140625" style="260" customWidth="1"/>
    <col min="2573" max="2816" width="9.140625" style="260"/>
    <col min="2817" max="2817" width="7.140625" style="260" customWidth="1"/>
    <col min="2818" max="2818" width="39.42578125" style="260" customWidth="1"/>
    <col min="2819" max="2819" width="8.42578125" style="260" customWidth="1"/>
    <col min="2820" max="2820" width="11.42578125" style="260" customWidth="1"/>
    <col min="2821" max="2821" width="11.5703125" style="260" customWidth="1"/>
    <col min="2822" max="2822" width="12.28515625" style="260" customWidth="1"/>
    <col min="2823" max="2823" width="9.140625" style="260"/>
    <col min="2824" max="2824" width="10.5703125" style="260" bestFit="1" customWidth="1"/>
    <col min="2825" max="2827" width="9.140625" style="260"/>
    <col min="2828" max="2828" width="7.140625" style="260" customWidth="1"/>
    <col min="2829" max="3072" width="9.140625" style="260"/>
    <col min="3073" max="3073" width="7.140625" style="260" customWidth="1"/>
    <col min="3074" max="3074" width="39.42578125" style="260" customWidth="1"/>
    <col min="3075" max="3075" width="8.42578125" style="260" customWidth="1"/>
    <col min="3076" max="3076" width="11.42578125" style="260" customWidth="1"/>
    <col min="3077" max="3077" width="11.5703125" style="260" customWidth="1"/>
    <col min="3078" max="3078" width="12.28515625" style="260" customWidth="1"/>
    <col min="3079" max="3079" width="9.140625" style="260"/>
    <col min="3080" max="3080" width="10.5703125" style="260" bestFit="1" customWidth="1"/>
    <col min="3081" max="3083" width="9.140625" style="260"/>
    <col min="3084" max="3084" width="7.140625" style="260" customWidth="1"/>
    <col min="3085" max="3328" width="9.140625" style="260"/>
    <col min="3329" max="3329" width="7.140625" style="260" customWidth="1"/>
    <col min="3330" max="3330" width="39.42578125" style="260" customWidth="1"/>
    <col min="3331" max="3331" width="8.42578125" style="260" customWidth="1"/>
    <col min="3332" max="3332" width="11.42578125" style="260" customWidth="1"/>
    <col min="3333" max="3333" width="11.5703125" style="260" customWidth="1"/>
    <col min="3334" max="3334" width="12.28515625" style="260" customWidth="1"/>
    <col min="3335" max="3335" width="9.140625" style="260"/>
    <col min="3336" max="3336" width="10.5703125" style="260" bestFit="1" customWidth="1"/>
    <col min="3337" max="3339" width="9.140625" style="260"/>
    <col min="3340" max="3340" width="7.140625" style="260" customWidth="1"/>
    <col min="3341" max="3584" width="9.140625" style="260"/>
    <col min="3585" max="3585" width="7.140625" style="260" customWidth="1"/>
    <col min="3586" max="3586" width="39.42578125" style="260" customWidth="1"/>
    <col min="3587" max="3587" width="8.42578125" style="260" customWidth="1"/>
    <col min="3588" max="3588" width="11.42578125" style="260" customWidth="1"/>
    <col min="3589" max="3589" width="11.5703125" style="260" customWidth="1"/>
    <col min="3590" max="3590" width="12.28515625" style="260" customWidth="1"/>
    <col min="3591" max="3591" width="9.140625" style="260"/>
    <col min="3592" max="3592" width="10.5703125" style="260" bestFit="1" customWidth="1"/>
    <col min="3593" max="3595" width="9.140625" style="260"/>
    <col min="3596" max="3596" width="7.140625" style="260" customWidth="1"/>
    <col min="3597" max="3840" width="9.140625" style="260"/>
    <col min="3841" max="3841" width="7.140625" style="260" customWidth="1"/>
    <col min="3842" max="3842" width="39.42578125" style="260" customWidth="1"/>
    <col min="3843" max="3843" width="8.42578125" style="260" customWidth="1"/>
    <col min="3844" max="3844" width="11.42578125" style="260" customWidth="1"/>
    <col min="3845" max="3845" width="11.5703125" style="260" customWidth="1"/>
    <col min="3846" max="3846" width="12.28515625" style="260" customWidth="1"/>
    <col min="3847" max="3847" width="9.140625" style="260"/>
    <col min="3848" max="3848" width="10.5703125" style="260" bestFit="1" customWidth="1"/>
    <col min="3849" max="3851" width="9.140625" style="260"/>
    <col min="3852" max="3852" width="7.140625" style="260" customWidth="1"/>
    <col min="3853" max="4096" width="9.140625" style="260"/>
    <col min="4097" max="4097" width="7.140625" style="260" customWidth="1"/>
    <col min="4098" max="4098" width="39.42578125" style="260" customWidth="1"/>
    <col min="4099" max="4099" width="8.42578125" style="260" customWidth="1"/>
    <col min="4100" max="4100" width="11.42578125" style="260" customWidth="1"/>
    <col min="4101" max="4101" width="11.5703125" style="260" customWidth="1"/>
    <col min="4102" max="4102" width="12.28515625" style="260" customWidth="1"/>
    <col min="4103" max="4103" width="9.140625" style="260"/>
    <col min="4104" max="4104" width="10.5703125" style="260" bestFit="1" customWidth="1"/>
    <col min="4105" max="4107" width="9.140625" style="260"/>
    <col min="4108" max="4108" width="7.140625" style="260" customWidth="1"/>
    <col min="4109" max="4352" width="9.140625" style="260"/>
    <col min="4353" max="4353" width="7.140625" style="260" customWidth="1"/>
    <col min="4354" max="4354" width="39.42578125" style="260" customWidth="1"/>
    <col min="4355" max="4355" width="8.42578125" style="260" customWidth="1"/>
    <col min="4356" max="4356" width="11.42578125" style="260" customWidth="1"/>
    <col min="4357" max="4357" width="11.5703125" style="260" customWidth="1"/>
    <col min="4358" max="4358" width="12.28515625" style="260" customWidth="1"/>
    <col min="4359" max="4359" width="9.140625" style="260"/>
    <col min="4360" max="4360" width="10.5703125" style="260" bestFit="1" customWidth="1"/>
    <col min="4361" max="4363" width="9.140625" style="260"/>
    <col min="4364" max="4364" width="7.140625" style="260" customWidth="1"/>
    <col min="4365" max="4608" width="9.140625" style="260"/>
    <col min="4609" max="4609" width="7.140625" style="260" customWidth="1"/>
    <col min="4610" max="4610" width="39.42578125" style="260" customWidth="1"/>
    <col min="4611" max="4611" width="8.42578125" style="260" customWidth="1"/>
    <col min="4612" max="4612" width="11.42578125" style="260" customWidth="1"/>
    <col min="4613" max="4613" width="11.5703125" style="260" customWidth="1"/>
    <col min="4614" max="4614" width="12.28515625" style="260" customWidth="1"/>
    <col min="4615" max="4615" width="9.140625" style="260"/>
    <col min="4616" max="4616" width="10.5703125" style="260" bestFit="1" customWidth="1"/>
    <col min="4617" max="4619" width="9.140625" style="260"/>
    <col min="4620" max="4620" width="7.140625" style="260" customWidth="1"/>
    <col min="4621" max="4864" width="9.140625" style="260"/>
    <col min="4865" max="4865" width="7.140625" style="260" customWidth="1"/>
    <col min="4866" max="4866" width="39.42578125" style="260" customWidth="1"/>
    <col min="4867" max="4867" width="8.42578125" style="260" customWidth="1"/>
    <col min="4868" max="4868" width="11.42578125" style="260" customWidth="1"/>
    <col min="4869" max="4869" width="11.5703125" style="260" customWidth="1"/>
    <col min="4870" max="4870" width="12.28515625" style="260" customWidth="1"/>
    <col min="4871" max="4871" width="9.140625" style="260"/>
    <col min="4872" max="4872" width="10.5703125" style="260" bestFit="1" customWidth="1"/>
    <col min="4873" max="4875" width="9.140625" style="260"/>
    <col min="4876" max="4876" width="7.140625" style="260" customWidth="1"/>
    <col min="4877" max="5120" width="9.140625" style="260"/>
    <col min="5121" max="5121" width="7.140625" style="260" customWidth="1"/>
    <col min="5122" max="5122" width="39.42578125" style="260" customWidth="1"/>
    <col min="5123" max="5123" width="8.42578125" style="260" customWidth="1"/>
    <col min="5124" max="5124" width="11.42578125" style="260" customWidth="1"/>
    <col min="5125" max="5125" width="11.5703125" style="260" customWidth="1"/>
    <col min="5126" max="5126" width="12.28515625" style="260" customWidth="1"/>
    <col min="5127" max="5127" width="9.140625" style="260"/>
    <col min="5128" max="5128" width="10.5703125" style="260" bestFit="1" customWidth="1"/>
    <col min="5129" max="5131" width="9.140625" style="260"/>
    <col min="5132" max="5132" width="7.140625" style="260" customWidth="1"/>
    <col min="5133" max="5376" width="9.140625" style="260"/>
    <col min="5377" max="5377" width="7.140625" style="260" customWidth="1"/>
    <col min="5378" max="5378" width="39.42578125" style="260" customWidth="1"/>
    <col min="5379" max="5379" width="8.42578125" style="260" customWidth="1"/>
    <col min="5380" max="5380" width="11.42578125" style="260" customWidth="1"/>
    <col min="5381" max="5381" width="11.5703125" style="260" customWidth="1"/>
    <col min="5382" max="5382" width="12.28515625" style="260" customWidth="1"/>
    <col min="5383" max="5383" width="9.140625" style="260"/>
    <col min="5384" max="5384" width="10.5703125" style="260" bestFit="1" customWidth="1"/>
    <col min="5385" max="5387" width="9.140625" style="260"/>
    <col min="5388" max="5388" width="7.140625" style="260" customWidth="1"/>
    <col min="5389" max="5632" width="9.140625" style="260"/>
    <col min="5633" max="5633" width="7.140625" style="260" customWidth="1"/>
    <col min="5634" max="5634" width="39.42578125" style="260" customWidth="1"/>
    <col min="5635" max="5635" width="8.42578125" style="260" customWidth="1"/>
    <col min="5636" max="5636" width="11.42578125" style="260" customWidth="1"/>
    <col min="5637" max="5637" width="11.5703125" style="260" customWidth="1"/>
    <col min="5638" max="5638" width="12.28515625" style="260" customWidth="1"/>
    <col min="5639" max="5639" width="9.140625" style="260"/>
    <col min="5640" max="5640" width="10.5703125" style="260" bestFit="1" customWidth="1"/>
    <col min="5641" max="5643" width="9.140625" style="260"/>
    <col min="5644" max="5644" width="7.140625" style="260" customWidth="1"/>
    <col min="5645" max="5888" width="9.140625" style="260"/>
    <col min="5889" max="5889" width="7.140625" style="260" customWidth="1"/>
    <col min="5890" max="5890" width="39.42578125" style="260" customWidth="1"/>
    <col min="5891" max="5891" width="8.42578125" style="260" customWidth="1"/>
    <col min="5892" max="5892" width="11.42578125" style="260" customWidth="1"/>
    <col min="5893" max="5893" width="11.5703125" style="260" customWidth="1"/>
    <col min="5894" max="5894" width="12.28515625" style="260" customWidth="1"/>
    <col min="5895" max="5895" width="9.140625" style="260"/>
    <col min="5896" max="5896" width="10.5703125" style="260" bestFit="1" customWidth="1"/>
    <col min="5897" max="5899" width="9.140625" style="260"/>
    <col min="5900" max="5900" width="7.140625" style="260" customWidth="1"/>
    <col min="5901" max="6144" width="9.140625" style="260"/>
    <col min="6145" max="6145" width="7.140625" style="260" customWidth="1"/>
    <col min="6146" max="6146" width="39.42578125" style="260" customWidth="1"/>
    <col min="6147" max="6147" width="8.42578125" style="260" customWidth="1"/>
    <col min="6148" max="6148" width="11.42578125" style="260" customWidth="1"/>
    <col min="6149" max="6149" width="11.5703125" style="260" customWidth="1"/>
    <col min="6150" max="6150" width="12.28515625" style="260" customWidth="1"/>
    <col min="6151" max="6151" width="9.140625" style="260"/>
    <col min="6152" max="6152" width="10.5703125" style="260" bestFit="1" customWidth="1"/>
    <col min="6153" max="6155" width="9.140625" style="260"/>
    <col min="6156" max="6156" width="7.140625" style="260" customWidth="1"/>
    <col min="6157" max="6400" width="9.140625" style="260"/>
    <col min="6401" max="6401" width="7.140625" style="260" customWidth="1"/>
    <col min="6402" max="6402" width="39.42578125" style="260" customWidth="1"/>
    <col min="6403" max="6403" width="8.42578125" style="260" customWidth="1"/>
    <col min="6404" max="6404" width="11.42578125" style="260" customWidth="1"/>
    <col min="6405" max="6405" width="11.5703125" style="260" customWidth="1"/>
    <col min="6406" max="6406" width="12.28515625" style="260" customWidth="1"/>
    <col min="6407" max="6407" width="9.140625" style="260"/>
    <col min="6408" max="6408" width="10.5703125" style="260" bestFit="1" customWidth="1"/>
    <col min="6409" max="6411" width="9.140625" style="260"/>
    <col min="6412" max="6412" width="7.140625" style="260" customWidth="1"/>
    <col min="6413" max="6656" width="9.140625" style="260"/>
    <col min="6657" max="6657" width="7.140625" style="260" customWidth="1"/>
    <col min="6658" max="6658" width="39.42578125" style="260" customWidth="1"/>
    <col min="6659" max="6659" width="8.42578125" style="260" customWidth="1"/>
    <col min="6660" max="6660" width="11.42578125" style="260" customWidth="1"/>
    <col min="6661" max="6661" width="11.5703125" style="260" customWidth="1"/>
    <col min="6662" max="6662" width="12.28515625" style="260" customWidth="1"/>
    <col min="6663" max="6663" width="9.140625" style="260"/>
    <col min="6664" max="6664" width="10.5703125" style="260" bestFit="1" customWidth="1"/>
    <col min="6665" max="6667" width="9.140625" style="260"/>
    <col min="6668" max="6668" width="7.140625" style="260" customWidth="1"/>
    <col min="6669" max="6912" width="9.140625" style="260"/>
    <col min="6913" max="6913" width="7.140625" style="260" customWidth="1"/>
    <col min="6914" max="6914" width="39.42578125" style="260" customWidth="1"/>
    <col min="6915" max="6915" width="8.42578125" style="260" customWidth="1"/>
    <col min="6916" max="6916" width="11.42578125" style="260" customWidth="1"/>
    <col min="6917" max="6917" width="11.5703125" style="260" customWidth="1"/>
    <col min="6918" max="6918" width="12.28515625" style="260" customWidth="1"/>
    <col min="6919" max="6919" width="9.140625" style="260"/>
    <col min="6920" max="6920" width="10.5703125" style="260" bestFit="1" customWidth="1"/>
    <col min="6921" max="6923" width="9.140625" style="260"/>
    <col min="6924" max="6924" width="7.140625" style="260" customWidth="1"/>
    <col min="6925" max="7168" width="9.140625" style="260"/>
    <col min="7169" max="7169" width="7.140625" style="260" customWidth="1"/>
    <col min="7170" max="7170" width="39.42578125" style="260" customWidth="1"/>
    <col min="7171" max="7171" width="8.42578125" style="260" customWidth="1"/>
    <col min="7172" max="7172" width="11.42578125" style="260" customWidth="1"/>
    <col min="7173" max="7173" width="11.5703125" style="260" customWidth="1"/>
    <col min="7174" max="7174" width="12.28515625" style="260" customWidth="1"/>
    <col min="7175" max="7175" width="9.140625" style="260"/>
    <col min="7176" max="7176" width="10.5703125" style="260" bestFit="1" customWidth="1"/>
    <col min="7177" max="7179" width="9.140625" style="260"/>
    <col min="7180" max="7180" width="7.140625" style="260" customWidth="1"/>
    <col min="7181" max="7424" width="9.140625" style="260"/>
    <col min="7425" max="7425" width="7.140625" style="260" customWidth="1"/>
    <col min="7426" max="7426" width="39.42578125" style="260" customWidth="1"/>
    <col min="7427" max="7427" width="8.42578125" style="260" customWidth="1"/>
    <col min="7428" max="7428" width="11.42578125" style="260" customWidth="1"/>
    <col min="7429" max="7429" width="11.5703125" style="260" customWidth="1"/>
    <col min="7430" max="7430" width="12.28515625" style="260" customWidth="1"/>
    <col min="7431" max="7431" width="9.140625" style="260"/>
    <col min="7432" max="7432" width="10.5703125" style="260" bestFit="1" customWidth="1"/>
    <col min="7433" max="7435" width="9.140625" style="260"/>
    <col min="7436" max="7436" width="7.140625" style="260" customWidth="1"/>
    <col min="7437" max="7680" width="9.140625" style="260"/>
    <col min="7681" max="7681" width="7.140625" style="260" customWidth="1"/>
    <col min="7682" max="7682" width="39.42578125" style="260" customWidth="1"/>
    <col min="7683" max="7683" width="8.42578125" style="260" customWidth="1"/>
    <col min="7684" max="7684" width="11.42578125" style="260" customWidth="1"/>
    <col min="7685" max="7685" width="11.5703125" style="260" customWidth="1"/>
    <col min="7686" max="7686" width="12.28515625" style="260" customWidth="1"/>
    <col min="7687" max="7687" width="9.140625" style="260"/>
    <col min="7688" max="7688" width="10.5703125" style="260" bestFit="1" customWidth="1"/>
    <col min="7689" max="7691" width="9.140625" style="260"/>
    <col min="7692" max="7692" width="7.140625" style="260" customWidth="1"/>
    <col min="7693" max="7936" width="9.140625" style="260"/>
    <col min="7937" max="7937" width="7.140625" style="260" customWidth="1"/>
    <col min="7938" max="7938" width="39.42578125" style="260" customWidth="1"/>
    <col min="7939" max="7939" width="8.42578125" style="260" customWidth="1"/>
    <col min="7940" max="7940" width="11.42578125" style="260" customWidth="1"/>
    <col min="7941" max="7941" width="11.5703125" style="260" customWidth="1"/>
    <col min="7942" max="7942" width="12.28515625" style="260" customWidth="1"/>
    <col min="7943" max="7943" width="9.140625" style="260"/>
    <col min="7944" max="7944" width="10.5703125" style="260" bestFit="1" customWidth="1"/>
    <col min="7945" max="7947" width="9.140625" style="260"/>
    <col min="7948" max="7948" width="7.140625" style="260" customWidth="1"/>
    <col min="7949" max="8192" width="9.140625" style="260"/>
    <col min="8193" max="8193" width="7.140625" style="260" customWidth="1"/>
    <col min="8194" max="8194" width="39.42578125" style="260" customWidth="1"/>
    <col min="8195" max="8195" width="8.42578125" style="260" customWidth="1"/>
    <col min="8196" max="8196" width="11.42578125" style="260" customWidth="1"/>
    <col min="8197" max="8197" width="11.5703125" style="260" customWidth="1"/>
    <col min="8198" max="8198" width="12.28515625" style="260" customWidth="1"/>
    <col min="8199" max="8199" width="9.140625" style="260"/>
    <col min="8200" max="8200" width="10.5703125" style="260" bestFit="1" customWidth="1"/>
    <col min="8201" max="8203" width="9.140625" style="260"/>
    <col min="8204" max="8204" width="7.140625" style="260" customWidth="1"/>
    <col min="8205" max="8448" width="9.140625" style="260"/>
    <col min="8449" max="8449" width="7.140625" style="260" customWidth="1"/>
    <col min="8450" max="8450" width="39.42578125" style="260" customWidth="1"/>
    <col min="8451" max="8451" width="8.42578125" style="260" customWidth="1"/>
    <col min="8452" max="8452" width="11.42578125" style="260" customWidth="1"/>
    <col min="8453" max="8453" width="11.5703125" style="260" customWidth="1"/>
    <col min="8454" max="8454" width="12.28515625" style="260" customWidth="1"/>
    <col min="8455" max="8455" width="9.140625" style="260"/>
    <col min="8456" max="8456" width="10.5703125" style="260" bestFit="1" customWidth="1"/>
    <col min="8457" max="8459" width="9.140625" style="260"/>
    <col min="8460" max="8460" width="7.140625" style="260" customWidth="1"/>
    <col min="8461" max="8704" width="9.140625" style="260"/>
    <col min="8705" max="8705" width="7.140625" style="260" customWidth="1"/>
    <col min="8706" max="8706" width="39.42578125" style="260" customWidth="1"/>
    <col min="8707" max="8707" width="8.42578125" style="260" customWidth="1"/>
    <col min="8708" max="8708" width="11.42578125" style="260" customWidth="1"/>
    <col min="8709" max="8709" width="11.5703125" style="260" customWidth="1"/>
    <col min="8710" max="8710" width="12.28515625" style="260" customWidth="1"/>
    <col min="8711" max="8711" width="9.140625" style="260"/>
    <col min="8712" max="8712" width="10.5703125" style="260" bestFit="1" customWidth="1"/>
    <col min="8713" max="8715" width="9.140625" style="260"/>
    <col min="8716" max="8716" width="7.140625" style="260" customWidth="1"/>
    <col min="8717" max="8960" width="9.140625" style="260"/>
    <col min="8961" max="8961" width="7.140625" style="260" customWidth="1"/>
    <col min="8962" max="8962" width="39.42578125" style="260" customWidth="1"/>
    <col min="8963" max="8963" width="8.42578125" style="260" customWidth="1"/>
    <col min="8964" max="8964" width="11.42578125" style="260" customWidth="1"/>
    <col min="8965" max="8965" width="11.5703125" style="260" customWidth="1"/>
    <col min="8966" max="8966" width="12.28515625" style="260" customWidth="1"/>
    <col min="8967" max="8967" width="9.140625" style="260"/>
    <col min="8968" max="8968" width="10.5703125" style="260" bestFit="1" customWidth="1"/>
    <col min="8969" max="8971" width="9.140625" style="260"/>
    <col min="8972" max="8972" width="7.140625" style="260" customWidth="1"/>
    <col min="8973" max="9216" width="9.140625" style="260"/>
    <col min="9217" max="9217" width="7.140625" style="260" customWidth="1"/>
    <col min="9218" max="9218" width="39.42578125" style="260" customWidth="1"/>
    <col min="9219" max="9219" width="8.42578125" style="260" customWidth="1"/>
    <col min="9220" max="9220" width="11.42578125" style="260" customWidth="1"/>
    <col min="9221" max="9221" width="11.5703125" style="260" customWidth="1"/>
    <col min="9222" max="9222" width="12.28515625" style="260" customWidth="1"/>
    <col min="9223" max="9223" width="9.140625" style="260"/>
    <col min="9224" max="9224" width="10.5703125" style="260" bestFit="1" customWidth="1"/>
    <col min="9225" max="9227" width="9.140625" style="260"/>
    <col min="9228" max="9228" width="7.140625" style="260" customWidth="1"/>
    <col min="9229" max="9472" width="9.140625" style="260"/>
    <col min="9473" max="9473" width="7.140625" style="260" customWidth="1"/>
    <col min="9474" max="9474" width="39.42578125" style="260" customWidth="1"/>
    <col min="9475" max="9475" width="8.42578125" style="260" customWidth="1"/>
    <col min="9476" max="9476" width="11.42578125" style="260" customWidth="1"/>
    <col min="9477" max="9477" width="11.5703125" style="260" customWidth="1"/>
    <col min="9478" max="9478" width="12.28515625" style="260" customWidth="1"/>
    <col min="9479" max="9479" width="9.140625" style="260"/>
    <col min="9480" max="9480" width="10.5703125" style="260" bestFit="1" customWidth="1"/>
    <col min="9481" max="9483" width="9.140625" style="260"/>
    <col min="9484" max="9484" width="7.140625" style="260" customWidth="1"/>
    <col min="9485" max="9728" width="9.140625" style="260"/>
    <col min="9729" max="9729" width="7.140625" style="260" customWidth="1"/>
    <col min="9730" max="9730" width="39.42578125" style="260" customWidth="1"/>
    <col min="9731" max="9731" width="8.42578125" style="260" customWidth="1"/>
    <col min="9732" max="9732" width="11.42578125" style="260" customWidth="1"/>
    <col min="9733" max="9733" width="11.5703125" style="260" customWidth="1"/>
    <col min="9734" max="9734" width="12.28515625" style="260" customWidth="1"/>
    <col min="9735" max="9735" width="9.140625" style="260"/>
    <col min="9736" max="9736" width="10.5703125" style="260" bestFit="1" customWidth="1"/>
    <col min="9737" max="9739" width="9.140625" style="260"/>
    <col min="9740" max="9740" width="7.140625" style="260" customWidth="1"/>
    <col min="9741" max="9984" width="9.140625" style="260"/>
    <col min="9985" max="9985" width="7.140625" style="260" customWidth="1"/>
    <col min="9986" max="9986" width="39.42578125" style="260" customWidth="1"/>
    <col min="9987" max="9987" width="8.42578125" style="260" customWidth="1"/>
    <col min="9988" max="9988" width="11.42578125" style="260" customWidth="1"/>
    <col min="9989" max="9989" width="11.5703125" style="260" customWidth="1"/>
    <col min="9990" max="9990" width="12.28515625" style="260" customWidth="1"/>
    <col min="9991" max="9991" width="9.140625" style="260"/>
    <col min="9992" max="9992" width="10.5703125" style="260" bestFit="1" customWidth="1"/>
    <col min="9993" max="9995" width="9.140625" style="260"/>
    <col min="9996" max="9996" width="7.140625" style="260" customWidth="1"/>
    <col min="9997" max="10240" width="9.140625" style="260"/>
    <col min="10241" max="10241" width="7.140625" style="260" customWidth="1"/>
    <col min="10242" max="10242" width="39.42578125" style="260" customWidth="1"/>
    <col min="10243" max="10243" width="8.42578125" style="260" customWidth="1"/>
    <col min="10244" max="10244" width="11.42578125" style="260" customWidth="1"/>
    <col min="10245" max="10245" width="11.5703125" style="260" customWidth="1"/>
    <col min="10246" max="10246" width="12.28515625" style="260" customWidth="1"/>
    <col min="10247" max="10247" width="9.140625" style="260"/>
    <col min="10248" max="10248" width="10.5703125" style="260" bestFit="1" customWidth="1"/>
    <col min="10249" max="10251" width="9.140625" style="260"/>
    <col min="10252" max="10252" width="7.140625" style="260" customWidth="1"/>
    <col min="10253" max="10496" width="9.140625" style="260"/>
    <col min="10497" max="10497" width="7.140625" style="260" customWidth="1"/>
    <col min="10498" max="10498" width="39.42578125" style="260" customWidth="1"/>
    <col min="10499" max="10499" width="8.42578125" style="260" customWidth="1"/>
    <col min="10500" max="10500" width="11.42578125" style="260" customWidth="1"/>
    <col min="10501" max="10501" width="11.5703125" style="260" customWidth="1"/>
    <col min="10502" max="10502" width="12.28515625" style="260" customWidth="1"/>
    <col min="10503" max="10503" width="9.140625" style="260"/>
    <col min="10504" max="10504" width="10.5703125" style="260" bestFit="1" customWidth="1"/>
    <col min="10505" max="10507" width="9.140625" style="260"/>
    <col min="10508" max="10508" width="7.140625" style="260" customWidth="1"/>
    <col min="10509" max="10752" width="9.140625" style="260"/>
    <col min="10753" max="10753" width="7.140625" style="260" customWidth="1"/>
    <col min="10754" max="10754" width="39.42578125" style="260" customWidth="1"/>
    <col min="10755" max="10755" width="8.42578125" style="260" customWidth="1"/>
    <col min="10756" max="10756" width="11.42578125" style="260" customWidth="1"/>
    <col min="10757" max="10757" width="11.5703125" style="260" customWidth="1"/>
    <col min="10758" max="10758" width="12.28515625" style="260" customWidth="1"/>
    <col min="10759" max="10759" width="9.140625" style="260"/>
    <col min="10760" max="10760" width="10.5703125" style="260" bestFit="1" customWidth="1"/>
    <col min="10761" max="10763" width="9.140625" style="260"/>
    <col min="10764" max="10764" width="7.140625" style="260" customWidth="1"/>
    <col min="10765" max="11008" width="9.140625" style="260"/>
    <col min="11009" max="11009" width="7.140625" style="260" customWidth="1"/>
    <col min="11010" max="11010" width="39.42578125" style="260" customWidth="1"/>
    <col min="11011" max="11011" width="8.42578125" style="260" customWidth="1"/>
    <col min="11012" max="11012" width="11.42578125" style="260" customWidth="1"/>
    <col min="11013" max="11013" width="11.5703125" style="260" customWidth="1"/>
    <col min="11014" max="11014" width="12.28515625" style="260" customWidth="1"/>
    <col min="11015" max="11015" width="9.140625" style="260"/>
    <col min="11016" max="11016" width="10.5703125" style="260" bestFit="1" customWidth="1"/>
    <col min="11017" max="11019" width="9.140625" style="260"/>
    <col min="11020" max="11020" width="7.140625" style="260" customWidth="1"/>
    <col min="11021" max="11264" width="9.140625" style="260"/>
    <col min="11265" max="11265" width="7.140625" style="260" customWidth="1"/>
    <col min="11266" max="11266" width="39.42578125" style="260" customWidth="1"/>
    <col min="11267" max="11267" width="8.42578125" style="260" customWidth="1"/>
    <col min="11268" max="11268" width="11.42578125" style="260" customWidth="1"/>
    <col min="11269" max="11269" width="11.5703125" style="260" customWidth="1"/>
    <col min="11270" max="11270" width="12.28515625" style="260" customWidth="1"/>
    <col min="11271" max="11271" width="9.140625" style="260"/>
    <col min="11272" max="11272" width="10.5703125" style="260" bestFit="1" customWidth="1"/>
    <col min="11273" max="11275" width="9.140625" style="260"/>
    <col min="11276" max="11276" width="7.140625" style="260" customWidth="1"/>
    <col min="11277" max="11520" width="9.140625" style="260"/>
    <col min="11521" max="11521" width="7.140625" style="260" customWidth="1"/>
    <col min="11522" max="11522" width="39.42578125" style="260" customWidth="1"/>
    <col min="11523" max="11523" width="8.42578125" style="260" customWidth="1"/>
    <col min="11524" max="11524" width="11.42578125" style="260" customWidth="1"/>
    <col min="11525" max="11525" width="11.5703125" style="260" customWidth="1"/>
    <col min="11526" max="11526" width="12.28515625" style="260" customWidth="1"/>
    <col min="11527" max="11527" width="9.140625" style="260"/>
    <col min="11528" max="11528" width="10.5703125" style="260" bestFit="1" customWidth="1"/>
    <col min="11529" max="11531" width="9.140625" style="260"/>
    <col min="11532" max="11532" width="7.140625" style="260" customWidth="1"/>
    <col min="11533" max="11776" width="9.140625" style="260"/>
    <col min="11777" max="11777" width="7.140625" style="260" customWidth="1"/>
    <col min="11778" max="11778" width="39.42578125" style="260" customWidth="1"/>
    <col min="11779" max="11779" width="8.42578125" style="260" customWidth="1"/>
    <col min="11780" max="11780" width="11.42578125" style="260" customWidth="1"/>
    <col min="11781" max="11781" width="11.5703125" style="260" customWidth="1"/>
    <col min="11782" max="11782" width="12.28515625" style="260" customWidth="1"/>
    <col min="11783" max="11783" width="9.140625" style="260"/>
    <col min="11784" max="11784" width="10.5703125" style="260" bestFit="1" customWidth="1"/>
    <col min="11785" max="11787" width="9.140625" style="260"/>
    <col min="11788" max="11788" width="7.140625" style="260" customWidth="1"/>
    <col min="11789" max="12032" width="9.140625" style="260"/>
    <col min="12033" max="12033" width="7.140625" style="260" customWidth="1"/>
    <col min="12034" max="12034" width="39.42578125" style="260" customWidth="1"/>
    <col min="12035" max="12035" width="8.42578125" style="260" customWidth="1"/>
    <col min="12036" max="12036" width="11.42578125" style="260" customWidth="1"/>
    <col min="12037" max="12037" width="11.5703125" style="260" customWidth="1"/>
    <col min="12038" max="12038" width="12.28515625" style="260" customWidth="1"/>
    <col min="12039" max="12039" width="9.140625" style="260"/>
    <col min="12040" max="12040" width="10.5703125" style="260" bestFit="1" customWidth="1"/>
    <col min="12041" max="12043" width="9.140625" style="260"/>
    <col min="12044" max="12044" width="7.140625" style="260" customWidth="1"/>
    <col min="12045" max="12288" width="9.140625" style="260"/>
    <col min="12289" max="12289" width="7.140625" style="260" customWidth="1"/>
    <col min="12290" max="12290" width="39.42578125" style="260" customWidth="1"/>
    <col min="12291" max="12291" width="8.42578125" style="260" customWidth="1"/>
    <col min="12292" max="12292" width="11.42578125" style="260" customWidth="1"/>
    <col min="12293" max="12293" width="11.5703125" style="260" customWidth="1"/>
    <col min="12294" max="12294" width="12.28515625" style="260" customWidth="1"/>
    <col min="12295" max="12295" width="9.140625" style="260"/>
    <col min="12296" max="12296" width="10.5703125" style="260" bestFit="1" customWidth="1"/>
    <col min="12297" max="12299" width="9.140625" style="260"/>
    <col min="12300" max="12300" width="7.140625" style="260" customWidth="1"/>
    <col min="12301" max="12544" width="9.140625" style="260"/>
    <col min="12545" max="12545" width="7.140625" style="260" customWidth="1"/>
    <col min="12546" max="12546" width="39.42578125" style="260" customWidth="1"/>
    <col min="12547" max="12547" width="8.42578125" style="260" customWidth="1"/>
    <col min="12548" max="12548" width="11.42578125" style="260" customWidth="1"/>
    <col min="12549" max="12549" width="11.5703125" style="260" customWidth="1"/>
    <col min="12550" max="12550" width="12.28515625" style="260" customWidth="1"/>
    <col min="12551" max="12551" width="9.140625" style="260"/>
    <col min="12552" max="12552" width="10.5703125" style="260" bestFit="1" customWidth="1"/>
    <col min="12553" max="12555" width="9.140625" style="260"/>
    <col min="12556" max="12556" width="7.140625" style="260" customWidth="1"/>
    <col min="12557" max="12800" width="9.140625" style="260"/>
    <col min="12801" max="12801" width="7.140625" style="260" customWidth="1"/>
    <col min="12802" max="12802" width="39.42578125" style="260" customWidth="1"/>
    <col min="12803" max="12803" width="8.42578125" style="260" customWidth="1"/>
    <col min="12804" max="12804" width="11.42578125" style="260" customWidth="1"/>
    <col min="12805" max="12805" width="11.5703125" style="260" customWidth="1"/>
    <col min="12806" max="12806" width="12.28515625" style="260" customWidth="1"/>
    <col min="12807" max="12807" width="9.140625" style="260"/>
    <col min="12808" max="12808" width="10.5703125" style="260" bestFit="1" customWidth="1"/>
    <col min="12809" max="12811" width="9.140625" style="260"/>
    <col min="12812" max="12812" width="7.140625" style="260" customWidth="1"/>
    <col min="12813" max="13056" width="9.140625" style="260"/>
    <col min="13057" max="13057" width="7.140625" style="260" customWidth="1"/>
    <col min="13058" max="13058" width="39.42578125" style="260" customWidth="1"/>
    <col min="13059" max="13059" width="8.42578125" style="260" customWidth="1"/>
    <col min="13060" max="13060" width="11.42578125" style="260" customWidth="1"/>
    <col min="13061" max="13061" width="11.5703125" style="260" customWidth="1"/>
    <col min="13062" max="13062" width="12.28515625" style="260" customWidth="1"/>
    <col min="13063" max="13063" width="9.140625" style="260"/>
    <col min="13064" max="13064" width="10.5703125" style="260" bestFit="1" customWidth="1"/>
    <col min="13065" max="13067" width="9.140625" style="260"/>
    <col min="13068" max="13068" width="7.140625" style="260" customWidth="1"/>
    <col min="13069" max="13312" width="9.140625" style="260"/>
    <col min="13313" max="13313" width="7.140625" style="260" customWidth="1"/>
    <col min="13314" max="13314" width="39.42578125" style="260" customWidth="1"/>
    <col min="13315" max="13315" width="8.42578125" style="260" customWidth="1"/>
    <col min="13316" max="13316" width="11.42578125" style="260" customWidth="1"/>
    <col min="13317" max="13317" width="11.5703125" style="260" customWidth="1"/>
    <col min="13318" max="13318" width="12.28515625" style="260" customWidth="1"/>
    <col min="13319" max="13319" width="9.140625" style="260"/>
    <col min="13320" max="13320" width="10.5703125" style="260" bestFit="1" customWidth="1"/>
    <col min="13321" max="13323" width="9.140625" style="260"/>
    <col min="13324" max="13324" width="7.140625" style="260" customWidth="1"/>
    <col min="13325" max="13568" width="9.140625" style="260"/>
    <col min="13569" max="13569" width="7.140625" style="260" customWidth="1"/>
    <col min="13570" max="13570" width="39.42578125" style="260" customWidth="1"/>
    <col min="13571" max="13571" width="8.42578125" style="260" customWidth="1"/>
    <col min="13572" max="13572" width="11.42578125" style="260" customWidth="1"/>
    <col min="13573" max="13573" width="11.5703125" style="260" customWidth="1"/>
    <col min="13574" max="13574" width="12.28515625" style="260" customWidth="1"/>
    <col min="13575" max="13575" width="9.140625" style="260"/>
    <col min="13576" max="13576" width="10.5703125" style="260" bestFit="1" customWidth="1"/>
    <col min="13577" max="13579" width="9.140625" style="260"/>
    <col min="13580" max="13580" width="7.140625" style="260" customWidth="1"/>
    <col min="13581" max="13824" width="9.140625" style="260"/>
    <col min="13825" max="13825" width="7.140625" style="260" customWidth="1"/>
    <col min="13826" max="13826" width="39.42578125" style="260" customWidth="1"/>
    <col min="13827" max="13827" width="8.42578125" style="260" customWidth="1"/>
    <col min="13828" max="13828" width="11.42578125" style="260" customWidth="1"/>
    <col min="13829" max="13829" width="11.5703125" style="260" customWidth="1"/>
    <col min="13830" max="13830" width="12.28515625" style="260" customWidth="1"/>
    <col min="13831" max="13831" width="9.140625" style="260"/>
    <col min="13832" max="13832" width="10.5703125" style="260" bestFit="1" customWidth="1"/>
    <col min="13833" max="13835" width="9.140625" style="260"/>
    <col min="13836" max="13836" width="7.140625" style="260" customWidth="1"/>
    <col min="13837" max="14080" width="9.140625" style="260"/>
    <col min="14081" max="14081" width="7.140625" style="260" customWidth="1"/>
    <col min="14082" max="14082" width="39.42578125" style="260" customWidth="1"/>
    <col min="14083" max="14083" width="8.42578125" style="260" customWidth="1"/>
    <col min="14084" max="14084" width="11.42578125" style="260" customWidth="1"/>
    <col min="14085" max="14085" width="11.5703125" style="260" customWidth="1"/>
    <col min="14086" max="14086" width="12.28515625" style="260" customWidth="1"/>
    <col min="14087" max="14087" width="9.140625" style="260"/>
    <col min="14088" max="14088" width="10.5703125" style="260" bestFit="1" customWidth="1"/>
    <col min="14089" max="14091" width="9.140625" style="260"/>
    <col min="14092" max="14092" width="7.140625" style="260" customWidth="1"/>
    <col min="14093" max="14336" width="9.140625" style="260"/>
    <col min="14337" max="14337" width="7.140625" style="260" customWidth="1"/>
    <col min="14338" max="14338" width="39.42578125" style="260" customWidth="1"/>
    <col min="14339" max="14339" width="8.42578125" style="260" customWidth="1"/>
    <col min="14340" max="14340" width="11.42578125" style="260" customWidth="1"/>
    <col min="14341" max="14341" width="11.5703125" style="260" customWidth="1"/>
    <col min="14342" max="14342" width="12.28515625" style="260" customWidth="1"/>
    <col min="14343" max="14343" width="9.140625" style="260"/>
    <col min="14344" max="14344" width="10.5703125" style="260" bestFit="1" customWidth="1"/>
    <col min="14345" max="14347" width="9.140625" style="260"/>
    <col min="14348" max="14348" width="7.140625" style="260" customWidth="1"/>
    <col min="14349" max="14592" width="9.140625" style="260"/>
    <col min="14593" max="14593" width="7.140625" style="260" customWidth="1"/>
    <col min="14594" max="14594" width="39.42578125" style="260" customWidth="1"/>
    <col min="14595" max="14595" width="8.42578125" style="260" customWidth="1"/>
    <col min="14596" max="14596" width="11.42578125" style="260" customWidth="1"/>
    <col min="14597" max="14597" width="11.5703125" style="260" customWidth="1"/>
    <col min="14598" max="14598" width="12.28515625" style="260" customWidth="1"/>
    <col min="14599" max="14599" width="9.140625" style="260"/>
    <col min="14600" max="14600" width="10.5703125" style="260" bestFit="1" customWidth="1"/>
    <col min="14601" max="14603" width="9.140625" style="260"/>
    <col min="14604" max="14604" width="7.140625" style="260" customWidth="1"/>
    <col min="14605" max="14848" width="9.140625" style="260"/>
    <col min="14849" max="14849" width="7.140625" style="260" customWidth="1"/>
    <col min="14850" max="14850" width="39.42578125" style="260" customWidth="1"/>
    <col min="14851" max="14851" width="8.42578125" style="260" customWidth="1"/>
    <col min="14852" max="14852" width="11.42578125" style="260" customWidth="1"/>
    <col min="14853" max="14853" width="11.5703125" style="260" customWidth="1"/>
    <col min="14854" max="14854" width="12.28515625" style="260" customWidth="1"/>
    <col min="14855" max="14855" width="9.140625" style="260"/>
    <col min="14856" max="14856" width="10.5703125" style="260" bestFit="1" customWidth="1"/>
    <col min="14857" max="14859" width="9.140625" style="260"/>
    <col min="14860" max="14860" width="7.140625" style="260" customWidth="1"/>
    <col min="14861" max="15104" width="9.140625" style="260"/>
    <col min="15105" max="15105" width="7.140625" style="260" customWidth="1"/>
    <col min="15106" max="15106" width="39.42578125" style="260" customWidth="1"/>
    <col min="15107" max="15107" width="8.42578125" style="260" customWidth="1"/>
    <col min="15108" max="15108" width="11.42578125" style="260" customWidth="1"/>
    <col min="15109" max="15109" width="11.5703125" style="260" customWidth="1"/>
    <col min="15110" max="15110" width="12.28515625" style="260" customWidth="1"/>
    <col min="15111" max="15111" width="9.140625" style="260"/>
    <col min="15112" max="15112" width="10.5703125" style="260" bestFit="1" customWidth="1"/>
    <col min="15113" max="15115" width="9.140625" style="260"/>
    <col min="15116" max="15116" width="7.140625" style="260" customWidth="1"/>
    <col min="15117" max="15360" width="9.140625" style="260"/>
    <col min="15361" max="15361" width="7.140625" style="260" customWidth="1"/>
    <col min="15362" max="15362" width="39.42578125" style="260" customWidth="1"/>
    <col min="15363" max="15363" width="8.42578125" style="260" customWidth="1"/>
    <col min="15364" max="15364" width="11.42578125" style="260" customWidth="1"/>
    <col min="15365" max="15365" width="11.5703125" style="260" customWidth="1"/>
    <col min="15366" max="15366" width="12.28515625" style="260" customWidth="1"/>
    <col min="15367" max="15367" width="9.140625" style="260"/>
    <col min="15368" max="15368" width="10.5703125" style="260" bestFit="1" customWidth="1"/>
    <col min="15369" max="15371" width="9.140625" style="260"/>
    <col min="15372" max="15372" width="7.140625" style="260" customWidth="1"/>
    <col min="15373" max="15616" width="9.140625" style="260"/>
    <col min="15617" max="15617" width="7.140625" style="260" customWidth="1"/>
    <col min="15618" max="15618" width="39.42578125" style="260" customWidth="1"/>
    <col min="15619" max="15619" width="8.42578125" style="260" customWidth="1"/>
    <col min="15620" max="15620" width="11.42578125" style="260" customWidth="1"/>
    <col min="15621" max="15621" width="11.5703125" style="260" customWidth="1"/>
    <col min="15622" max="15622" width="12.28515625" style="260" customWidth="1"/>
    <col min="15623" max="15623" width="9.140625" style="260"/>
    <col min="15624" max="15624" width="10.5703125" style="260" bestFit="1" customWidth="1"/>
    <col min="15625" max="15627" width="9.140625" style="260"/>
    <col min="15628" max="15628" width="7.140625" style="260" customWidth="1"/>
    <col min="15629" max="15872" width="9.140625" style="260"/>
    <col min="15873" max="15873" width="7.140625" style="260" customWidth="1"/>
    <col min="15874" max="15874" width="39.42578125" style="260" customWidth="1"/>
    <col min="15875" max="15875" width="8.42578125" style="260" customWidth="1"/>
    <col min="15876" max="15876" width="11.42578125" style="260" customWidth="1"/>
    <col min="15877" max="15877" width="11.5703125" style="260" customWidth="1"/>
    <col min="15878" max="15878" width="12.28515625" style="260" customWidth="1"/>
    <col min="15879" max="15879" width="9.140625" style="260"/>
    <col min="15880" max="15880" width="10.5703125" style="260" bestFit="1" customWidth="1"/>
    <col min="15881" max="15883" width="9.140625" style="260"/>
    <col min="15884" max="15884" width="7.140625" style="260" customWidth="1"/>
    <col min="15885" max="16128" width="9.140625" style="260"/>
    <col min="16129" max="16129" width="7.140625" style="260" customWidth="1"/>
    <col min="16130" max="16130" width="39.42578125" style="260" customWidth="1"/>
    <col min="16131" max="16131" width="8.42578125" style="260" customWidth="1"/>
    <col min="16132" max="16132" width="11.42578125" style="260" customWidth="1"/>
    <col min="16133" max="16133" width="11.5703125" style="260" customWidth="1"/>
    <col min="16134" max="16134" width="12.28515625" style="260" customWidth="1"/>
    <col min="16135" max="16135" width="9.140625" style="260"/>
    <col min="16136" max="16136" width="10.5703125" style="260" bestFit="1" customWidth="1"/>
    <col min="16137" max="16139" width="9.140625" style="260"/>
    <col min="16140" max="16140" width="7.140625" style="260" customWidth="1"/>
    <col min="16141" max="16384" width="9.140625" style="260"/>
  </cols>
  <sheetData>
    <row r="1" spans="1:6">
      <c r="A1" s="255" t="s">
        <v>409</v>
      </c>
      <c r="B1" s="258" t="s">
        <v>395</v>
      </c>
    </row>
    <row r="2" spans="1:6">
      <c r="A2" s="255"/>
      <c r="B2" s="258"/>
    </row>
    <row r="3" spans="1:6" s="12" customFormat="1">
      <c r="A3" s="288" t="s">
        <v>396</v>
      </c>
      <c r="B3" s="289"/>
      <c r="C3" s="290"/>
      <c r="D3" s="291"/>
      <c r="E3" s="290"/>
      <c r="F3" s="292"/>
    </row>
    <row r="4" spans="1:6" s="12" customFormat="1" ht="41.25" customHeight="1">
      <c r="A4" s="353" t="s">
        <v>397</v>
      </c>
      <c r="B4" s="354"/>
      <c r="C4" s="354"/>
      <c r="D4" s="354"/>
      <c r="E4" s="354"/>
      <c r="F4" s="355"/>
    </row>
    <row r="5" spans="1:6" s="12" customFormat="1">
      <c r="A5" s="293"/>
      <c r="B5" s="71"/>
      <c r="C5" s="71"/>
      <c r="D5" s="71"/>
      <c r="E5" s="71"/>
      <c r="F5" s="71"/>
    </row>
    <row r="6" spans="1:6">
      <c r="A6" s="255"/>
      <c r="B6" s="258"/>
    </row>
    <row r="7" spans="1:6" s="258" customFormat="1" ht="13.5" thickBot="1">
      <c r="A7" s="294"/>
      <c r="B7" s="295" t="s">
        <v>381</v>
      </c>
      <c r="C7" s="296" t="s">
        <v>248</v>
      </c>
      <c r="D7" s="296" t="s">
        <v>382</v>
      </c>
      <c r="E7" s="296" t="s">
        <v>383</v>
      </c>
      <c r="F7" s="296" t="s">
        <v>384</v>
      </c>
    </row>
    <row r="8" spans="1:6" ht="13.5" thickTop="1">
      <c r="A8" s="177"/>
      <c r="B8" s="12"/>
      <c r="C8" s="12"/>
      <c r="D8" s="12"/>
      <c r="E8" s="12"/>
      <c r="F8" s="12"/>
    </row>
    <row r="9" spans="1:6">
      <c r="A9" s="259"/>
      <c r="B9" s="287"/>
      <c r="C9" s="160"/>
      <c r="D9" s="243"/>
      <c r="E9" s="244"/>
      <c r="F9" s="244"/>
    </row>
    <row r="10" spans="1:6" ht="25.5">
      <c r="A10" s="259" t="s">
        <v>47</v>
      </c>
      <c r="B10" s="71" t="s">
        <v>398</v>
      </c>
      <c r="C10" s="202" t="s">
        <v>386</v>
      </c>
      <c r="D10" s="163">
        <v>6</v>
      </c>
      <c r="E10" s="330"/>
      <c r="F10" s="245">
        <f>D10*E10</f>
        <v>0</v>
      </c>
    </row>
    <row r="11" spans="1:6">
      <c r="A11" s="259"/>
      <c r="B11" s="287"/>
      <c r="C11" s="160"/>
      <c r="D11" s="243"/>
      <c r="E11" s="244"/>
      <c r="F11" s="244"/>
    </row>
    <row r="12" spans="1:6" ht="63.75">
      <c r="A12" s="310" t="s">
        <v>50</v>
      </c>
      <c r="B12" s="47" t="s">
        <v>164</v>
      </c>
      <c r="C12" s="35"/>
      <c r="D12" s="32"/>
      <c r="E12" s="36"/>
      <c r="F12" s="87">
        <f>SUM(F10:F11)*0.1</f>
        <v>0</v>
      </c>
    </row>
    <row r="13" spans="1:6" ht="13.5" thickBot="1">
      <c r="A13" s="309"/>
      <c r="B13" s="113"/>
      <c r="C13" s="261"/>
      <c r="D13" s="262"/>
      <c r="E13" s="263"/>
      <c r="F13" s="263"/>
    </row>
    <row r="14" spans="1:6" ht="14.25" thickTop="1" thickBot="1">
      <c r="A14" s="297"/>
      <c r="B14" s="298" t="s">
        <v>399</v>
      </c>
      <c r="C14" s="299"/>
      <c r="D14" s="300"/>
      <c r="E14" s="301"/>
      <c r="F14" s="301">
        <f>SUM(F9:F13)</f>
        <v>0</v>
      </c>
    </row>
    <row r="15" spans="1:6" ht="13.5" thickTop="1"/>
    <row r="21" spans="1:6" s="258" customFormat="1">
      <c r="A21" s="270"/>
      <c r="B21" s="260"/>
      <c r="C21" s="260"/>
      <c r="D21" s="260"/>
      <c r="E21" s="260"/>
      <c r="F21" s="260"/>
    </row>
  </sheetData>
  <mergeCells count="1">
    <mergeCell ref="A4:F4"/>
  </mergeCells>
  <pageMargins left="0.7" right="0.7" top="0.75" bottom="0.75" header="0.3" footer="0.3"/>
  <pageSetup paperSize="9" scale="98"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93F34-4B69-45D0-9098-6A5565A3610B}">
  <dimension ref="A1:G30"/>
  <sheetViews>
    <sheetView showGridLines="0" showZeros="0" view="pageBreakPreview" topLeftCell="A21" zoomScale="110" zoomScaleNormal="110" zoomScaleSheetLayoutView="110" workbookViewId="0">
      <selection activeCell="F24" sqref="F24"/>
    </sheetView>
  </sheetViews>
  <sheetFormatPr defaultColWidth="6.140625" defaultRowHeight="12.75"/>
  <cols>
    <col min="1" max="1" width="1.28515625" style="29" customWidth="1"/>
    <col min="2" max="2" width="3.85546875" style="29" customWidth="1"/>
    <col min="3" max="3" width="28" style="48" customWidth="1"/>
    <col min="4" max="4" width="5.42578125" style="35" customWidth="1"/>
    <col min="5" max="5" width="12.28515625" style="32" customWidth="1"/>
    <col min="6" max="6" width="15" style="87" customWidth="1"/>
    <col min="7" max="7" width="16" style="87" customWidth="1"/>
    <col min="8" max="16384" width="6.140625" style="13"/>
  </cols>
  <sheetData>
    <row r="1" spans="1:7">
      <c r="A1" s="13"/>
      <c r="B1" s="15"/>
      <c r="C1" s="13"/>
    </row>
    <row r="2" spans="1:7">
      <c r="A2" s="13"/>
      <c r="B2" s="15"/>
      <c r="C2" s="13"/>
    </row>
    <row r="3" spans="1:7">
      <c r="A3" s="13"/>
      <c r="B3" s="34" t="s">
        <v>7</v>
      </c>
      <c r="C3" s="10" t="s">
        <v>68</v>
      </c>
    </row>
    <row r="4" spans="1:7">
      <c r="A4" s="13"/>
      <c r="C4" s="13"/>
    </row>
    <row r="5" spans="1:7">
      <c r="A5" s="13"/>
      <c r="C5" s="10" t="s">
        <v>69</v>
      </c>
    </row>
    <row r="6" spans="1:7">
      <c r="A6" s="13"/>
      <c r="C6" s="13"/>
    </row>
    <row r="7" spans="1:7" ht="33" customHeight="1">
      <c r="A7" s="13"/>
      <c r="B7" s="29" t="s">
        <v>73</v>
      </c>
      <c r="C7" s="360" t="s">
        <v>106</v>
      </c>
      <c r="D7" s="360"/>
      <c r="E7" s="360"/>
      <c r="F7" s="360"/>
      <c r="G7" s="360"/>
    </row>
    <row r="8" spans="1:7" ht="17.25" customHeight="1">
      <c r="A8" s="13"/>
      <c r="B8" s="29" t="s">
        <v>73</v>
      </c>
      <c r="C8" s="360" t="s">
        <v>107</v>
      </c>
      <c r="D8" s="360"/>
      <c r="E8" s="360"/>
      <c r="F8" s="360"/>
      <c r="G8" s="360"/>
    </row>
    <row r="9" spans="1:7" ht="32.25" customHeight="1">
      <c r="A9" s="13"/>
      <c r="B9" s="29" t="s">
        <v>73</v>
      </c>
      <c r="C9" s="358" t="s">
        <v>108</v>
      </c>
      <c r="D9" s="358"/>
      <c r="E9" s="358"/>
      <c r="F9" s="358"/>
      <c r="G9" s="358"/>
    </row>
    <row r="10" spans="1:7" ht="47.25" customHeight="1">
      <c r="A10" s="13"/>
      <c r="B10" s="29" t="s">
        <v>73</v>
      </c>
      <c r="C10" s="356" t="s">
        <v>70</v>
      </c>
      <c r="D10" s="357"/>
      <c r="E10" s="357"/>
      <c r="F10" s="357"/>
      <c r="G10" s="357"/>
    </row>
    <row r="11" spans="1:7">
      <c r="A11" s="13"/>
      <c r="C11" s="64"/>
    </row>
    <row r="12" spans="1:7" ht="38.25">
      <c r="A12" s="13"/>
      <c r="B12" s="29" t="s">
        <v>47</v>
      </c>
      <c r="C12" s="63" t="s">
        <v>132</v>
      </c>
      <c r="D12" s="35" t="s">
        <v>48</v>
      </c>
      <c r="E12" s="32">
        <v>1</v>
      </c>
      <c r="F12" s="323"/>
      <c r="G12" s="87">
        <f>E12*F12</f>
        <v>0</v>
      </c>
    </row>
    <row r="13" spans="1:7">
      <c r="A13" s="13"/>
      <c r="C13" s="13"/>
    </row>
    <row r="14" spans="1:7" ht="409.5" customHeight="1">
      <c r="A14" s="13"/>
      <c r="B14" s="29" t="s">
        <v>49</v>
      </c>
      <c r="C14" s="339" t="s">
        <v>210</v>
      </c>
      <c r="D14" s="35" t="s">
        <v>66</v>
      </c>
      <c r="E14" s="32">
        <v>230</v>
      </c>
      <c r="F14" s="323"/>
      <c r="G14" s="87">
        <f>E14*F14</f>
        <v>0</v>
      </c>
    </row>
    <row r="15" spans="1:7">
      <c r="A15" s="13"/>
      <c r="C15" s="340"/>
    </row>
    <row r="16" spans="1:7">
      <c r="A16" s="13"/>
      <c r="C16" s="22"/>
    </row>
    <row r="17" spans="1:7" ht="300.75" customHeight="1">
      <c r="A17" s="13"/>
      <c r="B17" s="29" t="s">
        <v>50</v>
      </c>
      <c r="C17" s="13" t="s">
        <v>134</v>
      </c>
      <c r="D17" s="13"/>
      <c r="E17" s="13"/>
      <c r="F17" s="97"/>
      <c r="G17" s="97"/>
    </row>
    <row r="18" spans="1:7" ht="15" customHeight="1">
      <c r="A18" s="13"/>
      <c r="B18" s="15" t="s">
        <v>73</v>
      </c>
      <c r="C18" s="59" t="s">
        <v>139</v>
      </c>
      <c r="D18" s="35" t="s">
        <v>59</v>
      </c>
      <c r="E18" s="32">
        <v>1</v>
      </c>
      <c r="F18" s="323"/>
      <c r="G18" s="87">
        <f>E18*F18</f>
        <v>0</v>
      </c>
    </row>
    <row r="19" spans="1:7" ht="12" customHeight="1">
      <c r="A19" s="13"/>
      <c r="C19" s="13"/>
    </row>
    <row r="20" spans="1:7" ht="71.25" hidden="1" customHeight="1">
      <c r="A20" s="13"/>
      <c r="C20" s="13"/>
    </row>
    <row r="21" spans="1:7" ht="300" customHeight="1">
      <c r="A21" s="13"/>
      <c r="B21" s="29" t="s">
        <v>50</v>
      </c>
      <c r="C21" s="13" t="s">
        <v>158</v>
      </c>
    </row>
    <row r="22" spans="1:7" ht="13.5" customHeight="1">
      <c r="A22" s="13"/>
      <c r="B22" s="15" t="s">
        <v>73</v>
      </c>
      <c r="C22" s="59" t="s">
        <v>141</v>
      </c>
      <c r="D22" s="35" t="s">
        <v>59</v>
      </c>
      <c r="E22" s="32">
        <v>1</v>
      </c>
      <c r="F22" s="323"/>
      <c r="G22" s="87">
        <f>E22*F22</f>
        <v>0</v>
      </c>
    </row>
    <row r="23" spans="1:7" ht="13.5" customHeight="1">
      <c r="A23" s="13"/>
      <c r="C23" s="13"/>
    </row>
    <row r="24" spans="1:7" ht="93" customHeight="1">
      <c r="A24" s="13"/>
      <c r="B24" s="29" t="s">
        <v>52</v>
      </c>
      <c r="C24" s="13" t="s">
        <v>142</v>
      </c>
      <c r="D24" s="35" t="s">
        <v>59</v>
      </c>
      <c r="E24" s="32">
        <v>4</v>
      </c>
      <c r="F24" s="323"/>
      <c r="G24" s="87">
        <f>E24*F24</f>
        <v>0</v>
      </c>
    </row>
    <row r="25" spans="1:7">
      <c r="A25" s="13"/>
      <c r="C25" s="13"/>
    </row>
    <row r="26" spans="1:7" ht="102">
      <c r="A26" s="13"/>
      <c r="B26" s="15" t="s">
        <v>53</v>
      </c>
      <c r="C26" s="47" t="s">
        <v>167</v>
      </c>
      <c r="G26" s="87">
        <f>SUM(G12:G24)*0.05</f>
        <v>0</v>
      </c>
    </row>
    <row r="27" spans="1:7">
      <c r="A27" s="13"/>
      <c r="C27" s="13"/>
    </row>
    <row r="28" spans="1:7" ht="14.65" customHeight="1">
      <c r="A28" s="13"/>
      <c r="B28" s="33"/>
      <c r="C28" s="359" t="s">
        <v>351</v>
      </c>
      <c r="D28" s="359"/>
      <c r="E28" s="359"/>
      <c r="F28" s="359"/>
      <c r="G28" s="88">
        <f>SUM(G12:G26)</f>
        <v>0</v>
      </c>
    </row>
    <row r="29" spans="1:7">
      <c r="A29" s="13"/>
      <c r="C29" s="13"/>
    </row>
    <row r="30" spans="1:7">
      <c r="A30" s="13"/>
      <c r="C30" s="13"/>
    </row>
  </sheetData>
  <sheetProtection selectLockedCells="1" selectUnlockedCells="1"/>
  <mergeCells count="6">
    <mergeCell ref="C10:G10"/>
    <mergeCell ref="C9:G9"/>
    <mergeCell ref="C28:F28"/>
    <mergeCell ref="C7:G7"/>
    <mergeCell ref="C8:G8"/>
    <mergeCell ref="C14:C15"/>
  </mergeCells>
  <pageMargins left="1.1811023622047245" right="0.86614173228346458" top="1.0236220472440944" bottom="0.78740157480314965" header="0.51181102362204722" footer="0.51181102362204722"/>
  <pageSetup paperSize="9" scale="98" firstPageNumber="0" orientation="portrait" horizontalDpi="300" verticalDpi="300" r:id="rId1"/>
  <headerFooter alignWithMargins="0">
    <oddHeader>&amp;L&amp;"Consolas,Običajno"&amp;8Št. PROJ: 35/2022
INVESTITOR: OSNOVNA ŠOLA BRŠLJIN, Kočevarjeva ulica 40, 8000 NOVO MESTO.
OBJEKT: Delna prenova obstoječe kuhinje.</oddHeader>
    <oddFooter>&amp;R&amp;P/&amp;N</oddFooter>
  </headerFooter>
  <rowBreaks count="2" manualBreakCount="2">
    <brk id="23" max="16383" man="1"/>
    <brk id="2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C99BA-FFDF-430C-BEA3-D28679C8FB43}">
  <dimension ref="A1:G55"/>
  <sheetViews>
    <sheetView showGridLines="0" showZeros="0" view="pageBreakPreview" topLeftCell="A48" zoomScale="110" zoomScaleNormal="110" zoomScaleSheetLayoutView="110" workbookViewId="0">
      <selection activeCell="F51" sqref="F51"/>
    </sheetView>
  </sheetViews>
  <sheetFormatPr defaultColWidth="6.140625" defaultRowHeight="12.75"/>
  <cols>
    <col min="1" max="1" width="1.28515625" style="29" customWidth="1"/>
    <col min="2" max="2" width="3.85546875" style="29" customWidth="1"/>
    <col min="3" max="3" width="28.7109375" style="48" customWidth="1"/>
    <col min="4" max="4" width="5.42578125" style="35" customWidth="1"/>
    <col min="5" max="5" width="12.28515625" style="32" customWidth="1"/>
    <col min="6" max="6" width="15" style="36" customWidth="1"/>
    <col min="7" max="7" width="16" style="87" customWidth="1"/>
    <col min="8" max="16384" width="6.140625" style="13"/>
  </cols>
  <sheetData>
    <row r="1" spans="1:7">
      <c r="A1" s="13"/>
      <c r="B1" s="15"/>
      <c r="C1" s="10" t="s">
        <v>177</v>
      </c>
    </row>
    <row r="2" spans="1:7">
      <c r="A2" s="13"/>
      <c r="B2" s="15"/>
      <c r="C2" s="10"/>
    </row>
    <row r="3" spans="1:7" ht="14.65" customHeight="1">
      <c r="A3" s="349" t="s">
        <v>41</v>
      </c>
      <c r="B3" s="349"/>
      <c r="C3" s="45" t="s">
        <v>42</v>
      </c>
      <c r="D3" s="45" t="s">
        <v>43</v>
      </c>
      <c r="E3" s="70" t="s">
        <v>44</v>
      </c>
      <c r="F3" s="46" t="s">
        <v>45</v>
      </c>
      <c r="G3" s="88" t="s">
        <v>46</v>
      </c>
    </row>
    <row r="4" spans="1:7">
      <c r="A4" s="13"/>
      <c r="B4" s="15"/>
      <c r="C4" s="13"/>
      <c r="D4" s="29"/>
      <c r="E4" s="42"/>
      <c r="F4" s="50"/>
      <c r="G4" s="90"/>
    </row>
    <row r="5" spans="1:7">
      <c r="A5" s="13"/>
      <c r="B5" s="15"/>
      <c r="C5" s="13"/>
      <c r="D5" s="29"/>
      <c r="E5" s="42"/>
      <c r="F5" s="50"/>
      <c r="G5" s="90"/>
    </row>
    <row r="6" spans="1:7">
      <c r="A6" s="13"/>
      <c r="B6" s="15" t="s">
        <v>47</v>
      </c>
      <c r="C6" s="13" t="s">
        <v>122</v>
      </c>
      <c r="D6" s="29"/>
      <c r="E6" s="42"/>
      <c r="F6" s="50"/>
      <c r="G6" s="90"/>
    </row>
    <row r="7" spans="1:7">
      <c r="A7" s="13"/>
      <c r="B7" s="15"/>
      <c r="C7" s="13"/>
      <c r="D7" s="29"/>
      <c r="E7" s="42"/>
      <c r="F7" s="50"/>
      <c r="G7" s="90"/>
    </row>
    <row r="8" spans="1:7" ht="303.75" customHeight="1">
      <c r="A8" s="13"/>
      <c r="B8" s="15" t="s">
        <v>71</v>
      </c>
      <c r="C8" s="13" t="s">
        <v>414</v>
      </c>
      <c r="D8" s="29"/>
      <c r="E8" s="42"/>
      <c r="F8" s="50"/>
      <c r="G8" s="90"/>
    </row>
    <row r="9" spans="1:7" ht="15.75" customHeight="1">
      <c r="A9" s="13"/>
      <c r="B9" s="15"/>
      <c r="C9" s="13" t="s">
        <v>165</v>
      </c>
      <c r="D9" s="29"/>
      <c r="E9" s="42"/>
      <c r="F9" s="50"/>
      <c r="G9" s="90"/>
    </row>
    <row r="10" spans="1:7">
      <c r="A10" s="13"/>
      <c r="B10" s="15"/>
      <c r="C10" s="13" t="s">
        <v>124</v>
      </c>
      <c r="D10" s="29" t="s">
        <v>59</v>
      </c>
      <c r="E10" s="42">
        <v>1</v>
      </c>
      <c r="F10" s="328"/>
      <c r="G10" s="90">
        <f>E10*F10</f>
        <v>0</v>
      </c>
    </row>
    <row r="11" spans="1:7">
      <c r="A11" s="13"/>
      <c r="B11" s="15"/>
      <c r="C11" s="13"/>
      <c r="D11" s="29"/>
      <c r="E11" s="42"/>
      <c r="F11" s="50"/>
      <c r="G11" s="90"/>
    </row>
    <row r="12" spans="1:7" ht="285" customHeight="1">
      <c r="A12" s="13"/>
      <c r="B12" s="15" t="s">
        <v>72</v>
      </c>
      <c r="C12" s="13" t="s">
        <v>415</v>
      </c>
      <c r="D12" s="29"/>
      <c r="E12" s="42"/>
      <c r="F12" s="50"/>
      <c r="G12" s="90"/>
    </row>
    <row r="13" spans="1:7">
      <c r="A13" s="13"/>
      <c r="B13" s="15"/>
      <c r="C13" s="13" t="s">
        <v>123</v>
      </c>
      <c r="D13" s="29"/>
      <c r="E13" s="42"/>
      <c r="F13" s="50"/>
      <c r="G13" s="90"/>
    </row>
    <row r="14" spans="1:7">
      <c r="A14" s="13"/>
      <c r="B14" s="15"/>
      <c r="C14" s="13" t="s">
        <v>124</v>
      </c>
      <c r="D14" s="29" t="s">
        <v>59</v>
      </c>
      <c r="E14" s="42">
        <v>1</v>
      </c>
      <c r="F14" s="328"/>
      <c r="G14" s="90">
        <f>E14*F14</f>
        <v>0</v>
      </c>
    </row>
    <row r="15" spans="1:7">
      <c r="A15" s="13"/>
      <c r="B15" s="15"/>
      <c r="C15" s="13"/>
      <c r="D15" s="29"/>
      <c r="E15" s="42"/>
      <c r="F15" s="50"/>
      <c r="G15" s="90"/>
    </row>
    <row r="16" spans="1:7" ht="305.25" customHeight="1">
      <c r="A16" s="13"/>
      <c r="B16" s="15" t="s">
        <v>79</v>
      </c>
      <c r="C16" s="13" t="s">
        <v>416</v>
      </c>
      <c r="D16" s="29"/>
      <c r="E16" s="42"/>
      <c r="F16" s="50"/>
      <c r="G16" s="90"/>
    </row>
    <row r="17" spans="1:7">
      <c r="A17" s="13"/>
      <c r="B17" s="15"/>
      <c r="C17" s="13" t="s">
        <v>165</v>
      </c>
      <c r="D17" s="29"/>
      <c r="E17" s="42"/>
      <c r="F17" s="50"/>
      <c r="G17" s="90"/>
    </row>
    <row r="18" spans="1:7">
      <c r="A18" s="13"/>
      <c r="B18" s="15"/>
      <c r="C18" s="13" t="s">
        <v>124</v>
      </c>
      <c r="D18" s="29" t="s">
        <v>59</v>
      </c>
      <c r="E18" s="42">
        <v>1</v>
      </c>
      <c r="F18" s="328"/>
      <c r="G18" s="90">
        <f>E18*F18</f>
        <v>0</v>
      </c>
    </row>
    <row r="19" spans="1:7">
      <c r="A19" s="13"/>
      <c r="B19" s="15"/>
      <c r="C19" s="13"/>
      <c r="D19" s="29"/>
      <c r="E19" s="42"/>
      <c r="F19" s="50"/>
      <c r="G19" s="90"/>
    </row>
    <row r="20" spans="1:7" ht="303" customHeight="1">
      <c r="A20" s="13"/>
      <c r="B20" s="15" t="s">
        <v>80</v>
      </c>
      <c r="C20" s="13" t="s">
        <v>417</v>
      </c>
      <c r="D20" s="29"/>
      <c r="E20" s="42"/>
      <c r="F20" s="50"/>
      <c r="G20" s="90"/>
    </row>
    <row r="21" spans="1:7">
      <c r="A21" s="13"/>
      <c r="B21" s="15"/>
      <c r="C21" s="13" t="s">
        <v>123</v>
      </c>
      <c r="D21" s="29"/>
      <c r="E21" s="42"/>
      <c r="F21" s="50"/>
      <c r="G21" s="90"/>
    </row>
    <row r="22" spans="1:7">
      <c r="A22" s="13"/>
      <c r="B22" s="15"/>
      <c r="C22" s="13" t="s">
        <v>124</v>
      </c>
      <c r="D22" s="29" t="s">
        <v>59</v>
      </c>
      <c r="E22" s="42">
        <v>1</v>
      </c>
      <c r="F22" s="328"/>
      <c r="G22" s="90">
        <f>E22*F22</f>
        <v>0</v>
      </c>
    </row>
    <row r="23" spans="1:7">
      <c r="A23" s="13"/>
      <c r="B23" s="15"/>
      <c r="C23" s="13"/>
      <c r="D23" s="29"/>
      <c r="E23" s="42"/>
      <c r="F23" s="50"/>
      <c r="G23" s="90"/>
    </row>
    <row r="24" spans="1:7" ht="242.25" customHeight="1">
      <c r="A24" s="13"/>
      <c r="B24" s="15" t="s">
        <v>113</v>
      </c>
      <c r="C24" s="13" t="s">
        <v>418</v>
      </c>
      <c r="D24" s="29"/>
      <c r="E24" s="42"/>
      <c r="F24" s="50"/>
      <c r="G24" s="90"/>
    </row>
    <row r="25" spans="1:7">
      <c r="A25" s="13"/>
      <c r="B25" s="15"/>
      <c r="C25" s="13" t="s">
        <v>124</v>
      </c>
      <c r="D25" s="29" t="s">
        <v>59</v>
      </c>
      <c r="E25" s="42">
        <v>1</v>
      </c>
      <c r="F25" s="328"/>
      <c r="G25" s="90">
        <f>E25*F25</f>
        <v>0</v>
      </c>
    </row>
    <row r="26" spans="1:7">
      <c r="A26" s="13"/>
      <c r="B26" s="15"/>
      <c r="C26" s="13"/>
      <c r="D26" s="29"/>
      <c r="E26" s="42"/>
      <c r="F26" s="50"/>
      <c r="G26" s="90"/>
    </row>
    <row r="27" spans="1:7" ht="267.75" customHeight="1">
      <c r="A27" s="13"/>
      <c r="B27" s="15" t="s">
        <v>114</v>
      </c>
      <c r="C27" s="13" t="s">
        <v>419</v>
      </c>
      <c r="D27" s="29"/>
      <c r="E27" s="42"/>
      <c r="F27" s="50"/>
      <c r="G27" s="90"/>
    </row>
    <row r="28" spans="1:7" ht="18.75" customHeight="1">
      <c r="A28" s="13"/>
      <c r="B28" s="15"/>
      <c r="C28" s="13" t="s">
        <v>165</v>
      </c>
      <c r="D28" s="29"/>
      <c r="E28" s="42"/>
      <c r="F28" s="50"/>
      <c r="G28" s="90"/>
    </row>
    <row r="29" spans="1:7">
      <c r="A29" s="13"/>
      <c r="B29" s="15"/>
      <c r="C29" s="13" t="s">
        <v>124</v>
      </c>
      <c r="D29" s="29" t="s">
        <v>59</v>
      </c>
      <c r="E29" s="42">
        <v>1</v>
      </c>
      <c r="F29" s="328"/>
      <c r="G29" s="90">
        <f>E29*F29</f>
        <v>0</v>
      </c>
    </row>
    <row r="30" spans="1:7">
      <c r="A30" s="13"/>
      <c r="B30" s="15"/>
      <c r="C30" s="13"/>
      <c r="D30" s="29"/>
      <c r="E30" s="42"/>
      <c r="F30" s="50"/>
      <c r="G30" s="90"/>
    </row>
    <row r="31" spans="1:7" ht="272.25" customHeight="1">
      <c r="A31" s="13"/>
      <c r="B31" s="15" t="s">
        <v>115</v>
      </c>
      <c r="C31" s="13" t="s">
        <v>420</v>
      </c>
      <c r="D31" s="29"/>
      <c r="E31" s="42"/>
      <c r="F31" s="50"/>
      <c r="G31" s="90"/>
    </row>
    <row r="32" spans="1:7">
      <c r="A32" s="13"/>
      <c r="B32" s="15"/>
      <c r="C32" s="13" t="s">
        <v>123</v>
      </c>
      <c r="D32" s="29"/>
      <c r="E32" s="42"/>
      <c r="F32" s="50"/>
      <c r="G32" s="90"/>
    </row>
    <row r="33" spans="1:7">
      <c r="A33" s="13"/>
      <c r="B33" s="15"/>
      <c r="C33" s="13" t="s">
        <v>124</v>
      </c>
      <c r="D33" s="29" t="s">
        <v>59</v>
      </c>
      <c r="E33" s="42">
        <v>1</v>
      </c>
      <c r="F33" s="328"/>
      <c r="G33" s="90">
        <f>E33*F33</f>
        <v>0</v>
      </c>
    </row>
    <row r="34" spans="1:7">
      <c r="A34" s="13"/>
      <c r="B34" s="15"/>
      <c r="C34" s="13"/>
      <c r="D34" s="29"/>
      <c r="E34" s="42"/>
      <c r="F34" s="50"/>
      <c r="G34" s="90"/>
    </row>
    <row r="35" spans="1:7" ht="269.25" customHeight="1">
      <c r="A35" s="13"/>
      <c r="B35" s="15" t="s">
        <v>126</v>
      </c>
      <c r="C35" s="13" t="s">
        <v>421</v>
      </c>
      <c r="D35" s="29"/>
      <c r="E35" s="42"/>
      <c r="F35" s="50"/>
      <c r="G35" s="90"/>
    </row>
    <row r="36" spans="1:7">
      <c r="A36" s="13"/>
      <c r="B36" s="15"/>
      <c r="C36" s="13" t="s">
        <v>165</v>
      </c>
      <c r="D36" s="29"/>
      <c r="E36" s="42"/>
      <c r="F36" s="50"/>
      <c r="G36" s="90"/>
    </row>
    <row r="37" spans="1:7">
      <c r="A37" s="13"/>
      <c r="B37" s="15"/>
      <c r="C37" s="13" t="s">
        <v>124</v>
      </c>
      <c r="D37" s="29" t="s">
        <v>59</v>
      </c>
      <c r="E37" s="42">
        <v>1</v>
      </c>
      <c r="F37" s="328"/>
      <c r="G37" s="90">
        <f>E37*F37</f>
        <v>0</v>
      </c>
    </row>
    <row r="38" spans="1:7">
      <c r="A38" s="13"/>
      <c r="B38" s="15"/>
      <c r="C38" s="13"/>
      <c r="D38" s="29"/>
      <c r="E38" s="42"/>
      <c r="F38" s="50"/>
      <c r="G38" s="90"/>
    </row>
    <row r="39" spans="1:7" ht="270.75" customHeight="1">
      <c r="A39" s="13"/>
      <c r="B39" s="15" t="s">
        <v>127</v>
      </c>
      <c r="C39" s="13" t="s">
        <v>422</v>
      </c>
      <c r="D39" s="29"/>
      <c r="E39" s="42"/>
      <c r="F39" s="50"/>
      <c r="G39" s="90"/>
    </row>
    <row r="40" spans="1:7">
      <c r="A40" s="13"/>
      <c r="B40" s="15"/>
      <c r="C40" s="13" t="s">
        <v>165</v>
      </c>
      <c r="D40" s="29"/>
      <c r="E40" s="42"/>
      <c r="F40" s="50"/>
      <c r="G40" s="90"/>
    </row>
    <row r="41" spans="1:7">
      <c r="A41" s="13"/>
      <c r="B41" s="15"/>
      <c r="C41" s="13" t="s">
        <v>124</v>
      </c>
      <c r="D41" s="29" t="s">
        <v>59</v>
      </c>
      <c r="E41" s="42">
        <v>1</v>
      </c>
      <c r="F41" s="328"/>
      <c r="G41" s="90">
        <f>E41*F41</f>
        <v>0</v>
      </c>
    </row>
    <row r="42" spans="1:7">
      <c r="A42" s="13"/>
      <c r="B42" s="15"/>
      <c r="C42" s="13"/>
      <c r="D42" s="29"/>
      <c r="E42" s="42"/>
      <c r="F42" s="50"/>
      <c r="G42" s="90"/>
    </row>
    <row r="43" spans="1:7" ht="269.25" customHeight="1">
      <c r="A43" s="13"/>
      <c r="B43" s="15" t="s">
        <v>128</v>
      </c>
      <c r="C43" s="13" t="s">
        <v>423</v>
      </c>
      <c r="D43" s="29"/>
      <c r="E43" s="42"/>
      <c r="F43" s="50"/>
      <c r="G43" s="90"/>
    </row>
    <row r="44" spans="1:7">
      <c r="A44" s="13"/>
      <c r="B44" s="15"/>
      <c r="C44" s="13" t="s">
        <v>123</v>
      </c>
      <c r="D44" s="29"/>
      <c r="E44" s="42"/>
      <c r="F44" s="50"/>
      <c r="G44" s="90"/>
    </row>
    <row r="45" spans="1:7">
      <c r="A45" s="13"/>
      <c r="B45" s="15"/>
      <c r="C45" s="13" t="s">
        <v>124</v>
      </c>
      <c r="D45" s="29" t="s">
        <v>59</v>
      </c>
      <c r="E45" s="42">
        <v>1</v>
      </c>
      <c r="F45" s="328"/>
      <c r="G45" s="90">
        <f>E45*F45</f>
        <v>0</v>
      </c>
    </row>
    <row r="46" spans="1:7">
      <c r="A46" s="13"/>
      <c r="B46" s="15"/>
      <c r="C46" s="13"/>
      <c r="D46" s="29"/>
      <c r="E46" s="42"/>
      <c r="F46" s="50"/>
      <c r="G46" s="90"/>
    </row>
    <row r="47" spans="1:7" ht="270.75" customHeight="1">
      <c r="A47" s="13"/>
      <c r="B47" s="15" t="s">
        <v>129</v>
      </c>
      <c r="C47" s="13" t="s">
        <v>424</v>
      </c>
      <c r="D47" s="361"/>
      <c r="E47" s="361"/>
      <c r="F47" s="50"/>
      <c r="G47" s="90"/>
    </row>
    <row r="48" spans="1:7">
      <c r="A48" s="13"/>
      <c r="B48" s="15"/>
      <c r="C48" s="13" t="s">
        <v>166</v>
      </c>
      <c r="D48" s="29"/>
      <c r="E48" s="42"/>
      <c r="F48" s="50"/>
      <c r="G48" s="90"/>
    </row>
    <row r="49" spans="2:7">
      <c r="B49" s="15"/>
      <c r="C49" s="13" t="s">
        <v>125</v>
      </c>
      <c r="D49" s="29" t="s">
        <v>59</v>
      </c>
      <c r="E49" s="42">
        <v>2</v>
      </c>
      <c r="F49" s="328"/>
      <c r="G49" s="90">
        <f>E49*F49</f>
        <v>0</v>
      </c>
    </row>
    <row r="50" spans="2:7">
      <c r="B50" s="15"/>
      <c r="C50" s="13"/>
      <c r="D50" s="29"/>
      <c r="E50" s="42"/>
      <c r="F50" s="50"/>
      <c r="G50" s="90"/>
    </row>
    <row r="51" spans="2:7" ht="111" customHeight="1">
      <c r="B51" s="15" t="s">
        <v>49</v>
      </c>
      <c r="C51" s="302" t="s">
        <v>400</v>
      </c>
      <c r="D51" s="303" t="s">
        <v>48</v>
      </c>
      <c r="E51" s="304">
        <v>1</v>
      </c>
      <c r="F51" s="329"/>
      <c r="G51" s="305">
        <f>E51*F51</f>
        <v>0</v>
      </c>
    </row>
    <row r="52" spans="2:7">
      <c r="B52" s="15"/>
      <c r="C52" s="13"/>
      <c r="D52" s="29"/>
      <c r="E52" s="42"/>
      <c r="F52" s="50"/>
      <c r="G52" s="90"/>
    </row>
    <row r="53" spans="2:7" ht="98.25" customHeight="1">
      <c r="B53" s="15" t="s">
        <v>50</v>
      </c>
      <c r="C53" s="63" t="s">
        <v>167</v>
      </c>
      <c r="G53" s="87">
        <f>SUM(G10:G52)*0.05</f>
        <v>0</v>
      </c>
    </row>
    <row r="55" spans="2:7" ht="14.65" customHeight="1">
      <c r="B55" s="33"/>
      <c r="C55" s="359" t="s">
        <v>168</v>
      </c>
      <c r="D55" s="359"/>
      <c r="E55" s="359"/>
      <c r="F55" s="359"/>
      <c r="G55" s="88">
        <f>SUM(G10:G54)</f>
        <v>0</v>
      </c>
    </row>
  </sheetData>
  <sheetProtection selectLockedCells="1" selectUnlockedCells="1"/>
  <mergeCells count="3">
    <mergeCell ref="A3:B3"/>
    <mergeCell ref="C55:F55"/>
    <mergeCell ref="D47:E47"/>
  </mergeCells>
  <pageMargins left="1.1811023622047245" right="0.86614173228346458" top="1.0236220472440944" bottom="0.78740157480314965" header="0.51181102362204722" footer="0.51181102362204722"/>
  <pageSetup paperSize="9" scale="98" firstPageNumber="0" orientation="portrait" horizontalDpi="300" verticalDpi="300" r:id="rId1"/>
  <headerFooter alignWithMargins="0">
    <oddHeader>&amp;L&amp;"Consolas,Običajno"&amp;8Št. PROJ: 35/2022
INVESTITOR: OSNOVNA ŠOLA BRŠLJIN, Kočevarjeva ulica 40, 8000 NOVO MESTO.
OBJEKT: Delna prenova obstoječe kuhinje.</oddHeader>
    <oddFooter>&amp;R&amp;P/&amp;N</oddFooter>
  </headerFooter>
  <rowBreaks count="1" manualBreakCount="1">
    <brk id="4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3A765-04BF-4DC7-AF46-9FAB1D93A315}">
  <dimension ref="A1:G26"/>
  <sheetViews>
    <sheetView showGridLines="0" showZeros="0" view="pageBreakPreview" topLeftCell="A19" zoomScale="110" zoomScaleNormal="110" zoomScaleSheetLayoutView="110" workbookViewId="0">
      <selection activeCell="F22" sqref="F22"/>
    </sheetView>
  </sheetViews>
  <sheetFormatPr defaultColWidth="6.140625" defaultRowHeight="12.75"/>
  <cols>
    <col min="1" max="1" width="1.28515625" style="29" customWidth="1"/>
    <col min="2" max="2" width="3.85546875" style="29" customWidth="1"/>
    <col min="3" max="3" width="28" style="48" customWidth="1"/>
    <col min="4" max="4" width="5.42578125" style="35" customWidth="1"/>
    <col min="5" max="5" width="12.28515625" style="32" customWidth="1"/>
    <col min="6" max="6" width="15" style="36" customWidth="1"/>
    <col min="7" max="7" width="16" style="87" customWidth="1"/>
    <col min="8" max="16384" width="6.140625" style="13"/>
  </cols>
  <sheetData>
    <row r="1" spans="1:7">
      <c r="A1" s="13"/>
      <c r="B1" s="15"/>
      <c r="E1" s="51"/>
    </row>
    <row r="2" spans="1:7" ht="12.75" customHeight="1">
      <c r="A2" s="14"/>
      <c r="B2" s="26"/>
      <c r="C2" s="362" t="s">
        <v>178</v>
      </c>
      <c r="D2" s="363"/>
      <c r="E2" s="363"/>
      <c r="F2" s="363"/>
      <c r="G2" s="92"/>
    </row>
    <row r="3" spans="1:7">
      <c r="A3" s="14"/>
      <c r="B3" s="41"/>
      <c r="C3" s="71"/>
      <c r="D3" s="52"/>
      <c r="E3" s="65"/>
      <c r="F3" s="53"/>
      <c r="G3" s="93"/>
    </row>
    <row r="4" spans="1:7">
      <c r="A4" s="14"/>
      <c r="B4" s="41"/>
      <c r="C4" s="71" t="s">
        <v>65</v>
      </c>
      <c r="D4" s="52"/>
      <c r="E4" s="65"/>
      <c r="F4" s="53"/>
      <c r="G4" s="93"/>
    </row>
    <row r="5" spans="1:7">
      <c r="A5" s="14"/>
      <c r="B5" s="41"/>
      <c r="C5" s="71"/>
      <c r="D5" s="52"/>
      <c r="E5" s="65"/>
      <c r="F5" s="53"/>
      <c r="G5" s="93"/>
    </row>
    <row r="6" spans="1:7" ht="25.5">
      <c r="A6" s="364" t="s">
        <v>41</v>
      </c>
      <c r="B6" s="364"/>
      <c r="C6" s="54" t="s">
        <v>42</v>
      </c>
      <c r="D6" s="55" t="s">
        <v>43</v>
      </c>
      <c r="E6" s="66" t="s">
        <v>44</v>
      </c>
      <c r="F6" s="56" t="s">
        <v>45</v>
      </c>
      <c r="G6" s="94" t="s">
        <v>46</v>
      </c>
    </row>
    <row r="7" spans="1:7">
      <c r="A7" s="14"/>
      <c r="B7" s="41"/>
      <c r="C7" s="71"/>
      <c r="D7" s="52"/>
      <c r="E7" s="65"/>
      <c r="F7" s="53"/>
      <c r="G7" s="93"/>
    </row>
    <row r="8" spans="1:7">
      <c r="A8" s="14"/>
      <c r="B8" s="41"/>
      <c r="C8" s="58"/>
      <c r="D8" s="52"/>
      <c r="E8" s="65"/>
      <c r="F8" s="57"/>
      <c r="G8" s="93"/>
    </row>
    <row r="9" spans="1:7" ht="76.5">
      <c r="A9" s="14"/>
      <c r="B9" s="27" t="s">
        <v>47</v>
      </c>
      <c r="C9" s="58" t="s">
        <v>111</v>
      </c>
      <c r="D9" s="52"/>
      <c r="E9" s="65"/>
      <c r="F9" s="57"/>
      <c r="G9" s="93"/>
    </row>
    <row r="10" spans="1:7" ht="156" customHeight="1">
      <c r="A10" s="14"/>
      <c r="B10" s="41"/>
      <c r="C10" s="58" t="s">
        <v>170</v>
      </c>
      <c r="D10" s="52" t="s">
        <v>54</v>
      </c>
      <c r="E10" s="65">
        <v>4</v>
      </c>
      <c r="F10" s="326"/>
      <c r="G10" s="93">
        <f>E10*F10</f>
        <v>0</v>
      </c>
    </row>
    <row r="11" spans="1:7">
      <c r="A11" s="14"/>
      <c r="B11" s="41"/>
      <c r="C11" s="58"/>
      <c r="D11" s="52"/>
      <c r="E11" s="65"/>
      <c r="F11" s="57"/>
      <c r="G11" s="93"/>
    </row>
    <row r="12" spans="1:7" ht="70.5" customHeight="1">
      <c r="A12" s="14"/>
      <c r="B12" s="27" t="s">
        <v>49</v>
      </c>
      <c r="C12" s="72" t="s">
        <v>190</v>
      </c>
      <c r="D12" s="73"/>
      <c r="E12" s="74"/>
      <c r="F12" s="75"/>
      <c r="G12" s="95"/>
    </row>
    <row r="13" spans="1:7" ht="171" customHeight="1">
      <c r="A13" s="14"/>
      <c r="B13" s="41"/>
      <c r="C13" s="72" t="s">
        <v>191</v>
      </c>
      <c r="D13" s="76" t="s">
        <v>54</v>
      </c>
      <c r="E13" s="315">
        <v>2.5</v>
      </c>
      <c r="F13" s="327"/>
      <c r="G13" s="96">
        <f>E13*F13</f>
        <v>0</v>
      </c>
    </row>
    <row r="14" spans="1:7">
      <c r="A14" s="14"/>
      <c r="B14" s="41"/>
      <c r="C14" s="58"/>
      <c r="D14" s="52"/>
      <c r="E14" s="65"/>
      <c r="F14" s="57"/>
      <c r="G14" s="93"/>
    </row>
    <row r="15" spans="1:7" ht="51">
      <c r="A15" s="14"/>
      <c r="B15" s="27" t="s">
        <v>50</v>
      </c>
      <c r="C15" s="58" t="s">
        <v>169</v>
      </c>
      <c r="D15" s="52"/>
      <c r="E15" s="65"/>
      <c r="F15" s="57"/>
      <c r="G15" s="93"/>
    </row>
    <row r="16" spans="1:7" ht="186.75" customHeight="1">
      <c r="A16" s="14"/>
      <c r="B16" s="41"/>
      <c r="C16" s="58" t="s">
        <v>172</v>
      </c>
      <c r="D16" s="35" t="s">
        <v>54</v>
      </c>
      <c r="E16" s="65">
        <v>6</v>
      </c>
      <c r="F16" s="326"/>
      <c r="G16" s="93">
        <f>E16*F16</f>
        <v>0</v>
      </c>
    </row>
    <row r="17" spans="1:7">
      <c r="A17" s="14"/>
      <c r="B17" s="41"/>
      <c r="C17" s="58"/>
    </row>
    <row r="18" spans="1:7" ht="63.75">
      <c r="A18" s="14"/>
      <c r="B18" s="27" t="s">
        <v>52</v>
      </c>
      <c r="C18" s="58" t="s">
        <v>171</v>
      </c>
      <c r="D18" s="52"/>
      <c r="E18" s="65"/>
      <c r="F18" s="57"/>
      <c r="G18" s="93"/>
    </row>
    <row r="19" spans="1:7" ht="135" customHeight="1">
      <c r="A19" s="14"/>
      <c r="B19" s="41"/>
      <c r="C19" s="58" t="s">
        <v>209</v>
      </c>
      <c r="D19" s="35" t="s">
        <v>54</v>
      </c>
      <c r="E19" s="65">
        <v>6</v>
      </c>
      <c r="F19" s="326"/>
      <c r="G19" s="93">
        <f>E19*F19</f>
        <v>0</v>
      </c>
    </row>
    <row r="20" spans="1:7">
      <c r="A20" s="14"/>
      <c r="B20" s="41"/>
      <c r="C20" s="58"/>
      <c r="D20" s="52"/>
      <c r="E20" s="65"/>
      <c r="F20" s="57"/>
      <c r="G20" s="93"/>
    </row>
    <row r="21" spans="1:7" ht="76.5">
      <c r="A21" s="14"/>
      <c r="B21" s="27" t="s">
        <v>53</v>
      </c>
      <c r="C21" s="58" t="s">
        <v>207</v>
      </c>
      <c r="D21" s="52"/>
      <c r="E21" s="65"/>
      <c r="F21" s="57"/>
      <c r="G21" s="93"/>
    </row>
    <row r="22" spans="1:7" ht="127.5">
      <c r="A22" s="14"/>
      <c r="B22" s="41"/>
      <c r="C22" s="58" t="s">
        <v>208</v>
      </c>
      <c r="D22" s="35" t="s">
        <v>54</v>
      </c>
      <c r="E22" s="65">
        <v>6</v>
      </c>
      <c r="F22" s="326"/>
      <c r="G22" s="93">
        <f>E22*F22</f>
        <v>0</v>
      </c>
    </row>
    <row r="23" spans="1:7">
      <c r="A23" s="14"/>
      <c r="B23" s="41"/>
      <c r="C23" s="58"/>
      <c r="E23" s="65"/>
      <c r="F23" s="57"/>
      <c r="G23" s="93"/>
    </row>
    <row r="24" spans="1:7" ht="102">
      <c r="A24" s="14"/>
      <c r="B24" s="15" t="s">
        <v>55</v>
      </c>
      <c r="C24" s="47" t="s">
        <v>167</v>
      </c>
      <c r="G24" s="87">
        <f>SUM(G10:G22)*0.05</f>
        <v>0</v>
      </c>
    </row>
    <row r="25" spans="1:7">
      <c r="A25" s="14"/>
      <c r="B25" s="41"/>
      <c r="C25" s="58"/>
      <c r="D25" s="52"/>
      <c r="E25" s="65"/>
      <c r="F25" s="57"/>
      <c r="G25" s="93"/>
    </row>
    <row r="26" spans="1:7">
      <c r="A26" s="13"/>
      <c r="B26" s="33"/>
      <c r="C26" s="359" t="s">
        <v>350</v>
      </c>
      <c r="D26" s="359"/>
      <c r="E26" s="359"/>
      <c r="F26" s="359"/>
      <c r="G26" s="88">
        <f>SUM(G10:G25)</f>
        <v>0</v>
      </c>
    </row>
  </sheetData>
  <sheetProtection selectLockedCells="1" selectUnlockedCells="1"/>
  <mergeCells count="3">
    <mergeCell ref="C2:F2"/>
    <mergeCell ref="A6:B6"/>
    <mergeCell ref="C26:F26"/>
  </mergeCells>
  <pageMargins left="1.1811023622047245" right="0.86614173228346458" top="1.0236220472440944" bottom="0.78740157480314965" header="0.51181102362204722" footer="0.51181102362204722"/>
  <pageSetup paperSize="9" scale="98" firstPageNumber="0" orientation="portrait" r:id="rId1"/>
  <headerFooter alignWithMargins="0">
    <oddHeader>&amp;L&amp;"Consolas,Običajno"&amp;8Št. PROJ: 35/2022
INVESTITOR: OSNOVNA ŠOLA BRŠLJIN, Kočevarjeva ulica 40, 8000 NOVO MESTO.
OBJEKT: Delna prenova obstoječe kuhinje.</oddHeader>
    <oddFooter>&amp;R&amp;P/&amp;N</oddFooter>
  </headerFooter>
  <rowBreaks count="2" manualBreakCount="2">
    <brk id="14" max="16383" man="1"/>
    <brk id="1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16</vt:i4>
      </vt:variant>
      <vt:variant>
        <vt:lpstr>Imenovani obsegi</vt:lpstr>
      </vt:variant>
      <vt:variant>
        <vt:i4>3</vt:i4>
      </vt:variant>
    </vt:vector>
  </HeadingPairs>
  <TitlesOfParts>
    <vt:vector size="19" baseType="lpstr">
      <vt:lpstr>Skupna rekapitulacija </vt:lpstr>
      <vt:lpstr>Opombe</vt:lpstr>
      <vt:lpstr>Splošne opombe</vt:lpstr>
      <vt:lpstr>A.I. PRIP IN RUŠITVENA DELA </vt:lpstr>
      <vt:lpstr>A.II.ZIDARSKA DELA</vt:lpstr>
      <vt:lpstr>A.III.KANALIZACIJA</vt:lpstr>
      <vt:lpstr>B.I. KLJUČAVNIČARSKA  DELA </vt:lpstr>
      <vt:lpstr>B.II. STAVBNO POHIŠTVO </vt:lpstr>
      <vt:lpstr>B.III. MONTAŽNE STENE   </vt:lpstr>
      <vt:lpstr>B.IV. KERAMIČARSKA DELA  </vt:lpstr>
      <vt:lpstr>B.V. SLIKOPLESKARSKA DELA </vt:lpstr>
      <vt:lpstr>B.VI. RAZNO </vt:lpstr>
      <vt:lpstr>C. OPREMA </vt:lpstr>
      <vt:lpstr>D. I. VODOVOD IN KANALIZACI</vt:lpstr>
      <vt:lpstr>D. II. INST  CENTR OGREVANJ </vt:lpstr>
      <vt:lpstr>E.  ELEKTRO INSTALACIJE </vt:lpstr>
      <vt:lpstr>'A.I. PRIP IN RUŠITVENA DELA '!Področje_tiskanja</vt:lpstr>
      <vt:lpstr>'E.  ELEKTRO INSTALACIJE '!Področje_tiskanja</vt:lpstr>
      <vt:lpstr>'Skupna rekapitulacija '!Področje_tiskanja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Pavle Jenič</dc:creator>
  <cp:lastModifiedBy>MONM - Pavle Jenič</cp:lastModifiedBy>
  <cp:lastPrinted>2022-11-03T11:44:17Z</cp:lastPrinted>
  <dcterms:created xsi:type="dcterms:W3CDTF">2021-07-01T06:54:35Z</dcterms:created>
  <dcterms:modified xsi:type="dcterms:W3CDTF">2023-05-26T13:01:28Z</dcterms:modified>
</cp:coreProperties>
</file>