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a_delovni_zvezek"/>
  <mc:AlternateContent xmlns:mc="http://schemas.openxmlformats.org/markup-compatibility/2006">
    <mc:Choice Requires="x15">
      <x15ac:absPath xmlns:x15ac="http://schemas.microsoft.com/office/spreadsheetml/2010/11/ac" url="C:\Users\smiljantomljanovič\Dokumenti\Smiljan\Projekti\7 Investicijsko vzdrževanje\Smolenja vas - pokopališče\razpis za izvajalca del\Popis del\"/>
    </mc:Choice>
  </mc:AlternateContent>
  <xr:revisionPtr revIDLastSave="0" documentId="13_ncr:1_{14B801ED-E103-4447-8E7A-354743F1257F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Rekapitulacija" sheetId="1" r:id="rId1"/>
    <sheet name="Opombe" sheetId="2" r:id="rId2"/>
    <sheet name="SMOLENJA VAS     " sheetId="3" r:id="rId3"/>
  </sheets>
  <definedNames>
    <definedName name="_xlnm.Print_Area" localSheetId="2">'SMOLENJA VAS     '!$A$1:$G$293</definedName>
    <definedName name="_xlnm.Print_Titles" localSheetId="2">'SMOLENJA VAS     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0" i="3" l="1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89" i="3"/>
  <c r="G53" i="3"/>
  <c r="G54" i="3"/>
  <c r="G55" i="3"/>
  <c r="G56" i="3"/>
  <c r="G57" i="3"/>
  <c r="G58" i="3"/>
  <c r="G59" i="3"/>
  <c r="G60" i="3"/>
  <c r="G61" i="3"/>
  <c r="G62" i="3"/>
  <c r="G63" i="3"/>
  <c r="G64" i="3"/>
  <c r="G52" i="3"/>
  <c r="G26" i="3"/>
  <c r="G28" i="3"/>
  <c r="G30" i="3"/>
  <c r="G21" i="3"/>
  <c r="G164" i="3"/>
  <c r="G162" i="3"/>
  <c r="G178" i="3"/>
  <c r="G180" i="3" s="1"/>
  <c r="D27" i="1" s="1"/>
  <c r="G187" i="3"/>
  <c r="G153" i="3"/>
  <c r="G155" i="3"/>
  <c r="G151" i="3"/>
  <c r="G149" i="3"/>
  <c r="G124" i="3"/>
  <c r="G166" i="3" l="1"/>
  <c r="D22" i="1" s="1"/>
  <c r="G32" i="3"/>
  <c r="D17" i="1" s="1"/>
  <c r="G157" i="3"/>
  <c r="D21" i="1" s="1"/>
  <c r="G66" i="3"/>
  <c r="D18" i="1" s="1"/>
  <c r="G111" i="3"/>
  <c r="D19" i="1" s="1"/>
  <c r="G126" i="3"/>
  <c r="D20" i="1" s="1"/>
  <c r="G189" i="3"/>
  <c r="D28" i="1" s="1"/>
  <c r="E25" i="1" l="1"/>
  <c r="D23" i="1" l="1"/>
  <c r="D29" i="1" l="1"/>
  <c r="D32" i="1" s="1"/>
  <c r="D33" i="1" l="1"/>
  <c r="D37" i="1" s="1"/>
</calcChain>
</file>

<file path=xl/sharedStrings.xml><?xml version="1.0" encoding="utf-8"?>
<sst xmlns="http://schemas.openxmlformats.org/spreadsheetml/2006/main" count="239" uniqueCount="165">
  <si>
    <t>A</t>
  </si>
  <si>
    <t>GRADBENA DELA</t>
  </si>
  <si>
    <t>I.</t>
  </si>
  <si>
    <t>II.</t>
  </si>
  <si>
    <t>III.</t>
  </si>
  <si>
    <t>B</t>
  </si>
  <si>
    <t>OBRTNIŠKA DELA</t>
  </si>
  <si>
    <t>Ključavničarska dela</t>
  </si>
  <si>
    <t>Davek 22%</t>
  </si>
  <si>
    <t>SPLOŠNE OPOMBE :</t>
  </si>
  <si>
    <t>- Pri odvozu na pooblaščno deponijo zajeti vsa plačila potrebnih pristojbin.</t>
  </si>
  <si>
    <t>- Pri prenosu materialov je potrebno upoštevati ročne prenose po objektu.</t>
  </si>
  <si>
    <t>- V ceni naj bo vključena montaža gradbenih odrov in druga oprema potrebna za izvedbo</t>
  </si>
  <si>
    <t xml:space="preserve">upoštevati pomožna dela in prenose na objektu; </t>
  </si>
  <si>
    <t xml:space="preserve">- Ureditev gradbišča je predmet posebnega projekta - Varnostni načrt in ga izvajalec ponuja posebej in zajema vse, kar je potrebno za ustrezno organiziranost in varno delo na gradbišču z upoštevanjem varstva pri delu. </t>
  </si>
  <si>
    <t>- Dela in ukrepi po določilih veljavnih predpisov varstva pri delu.</t>
  </si>
  <si>
    <t>- Poleg opisa postavk in količin je sestavni del popisa tudi splošni opis v arhitekturi, ter kompletna projektna dokumentacija z vsemi detajli in shemami.</t>
  </si>
  <si>
    <t>- V ponudbeni ceni zajeti ves potreben material in delo vključno z vsemi transporti, pomožnimi deli in varovalnimi deli, ki so potrebna za izvedbo del po posamezni postavki.</t>
  </si>
  <si>
    <t>- Vgrajeni material mora ustrezati veljavnim normativom in standardom, ter ustrezati predpisani kvaliteti določeni s projektom, kar se dokaže z izvidi in atesti in morajo biti vkalkulirani v cenah na enoto.</t>
  </si>
  <si>
    <t>- Pred začetkom izvajanja pogodbenih del mora izvajalec predložiti tehnološki elaborat s tehnologijo gradnje, katerega morata potrditi statik in investitor.</t>
  </si>
  <si>
    <t>- Postavitev, premeščanje in odstranitev delavnih odrov višine do 2,0 m upoštevati v cenah za enoto posamezne postavke.</t>
  </si>
  <si>
    <t>- Začasna deponija izkopanega materiala mora biti zagotovljena na samem gradbišču.</t>
  </si>
  <si>
    <t>- Izvajalec lahko s ponudbo predvidi tudi lastno izvedbo, ki pa jo mora potrditi odgovorni projektant.</t>
  </si>
  <si>
    <t>- V kolikor v projektni dokumentaciji ni detajla, lahko predlog detajla izdela ponudnik - izvajalec in ga predložiti odgovornemu projektantu v potrditev.</t>
  </si>
  <si>
    <t>- V kolikor v poziciji ni navedeno drugače, veljajo kot kriteriji enakovrednosti tehnične specifikacije za posamezne elemente ali pa sistem, ki je opisan - navedeni v tehničnih podlogah proizvajalca, katerega sistem je naveden kot primer načina izvedbe in doseganje kvalitete.</t>
  </si>
  <si>
    <t>- Prekinitve del, ki so potrebna za druga vezana dela, vkalkulirati v ceno za enoto mere.</t>
  </si>
  <si>
    <t>- Pred pričetkom del je izvajalec dolžan preveriti vse količine in dejanske mere na objektu. Z izvajalcem gradbenih del se je potrebno pravočasno dogovoriti in uskladiti vgradnjo raznih podlog, ki služijo za kasnejšo montažo elementov.</t>
  </si>
  <si>
    <t>- Vse zaključne materiale mora barvno potrditi odgovorni projektant.</t>
  </si>
  <si>
    <t>- Embalažo in ostanke materiala je vsak izvajalec dolžan odstraniti iz gradbišča, za eventuelno začasno deponijo se dogovori z naročnikom.</t>
  </si>
  <si>
    <t>- Med samo gradnjo se je potrebno prilagoditi dejanskemu stanju na terenu in spremembe uskladiti z projektantom ter investitorjem.</t>
  </si>
  <si>
    <t>opis</t>
  </si>
  <si>
    <t>količina</t>
  </si>
  <si>
    <t>enota</t>
  </si>
  <si>
    <t>skupaj</t>
  </si>
  <si>
    <t>1.</t>
  </si>
  <si>
    <t>2.</t>
  </si>
  <si>
    <t>3.</t>
  </si>
  <si>
    <t>4.</t>
  </si>
  <si>
    <t>5.</t>
  </si>
  <si>
    <t>6.</t>
  </si>
  <si>
    <t>7.</t>
  </si>
  <si>
    <t>kos</t>
  </si>
  <si>
    <t>m2</t>
  </si>
  <si>
    <t xml:space="preserve">Skupaj A : </t>
  </si>
  <si>
    <t xml:space="preserve">Skupaj B : </t>
  </si>
  <si>
    <r>
      <t>OPOMBA:</t>
    </r>
    <r>
      <rPr>
        <sz val="10"/>
        <rFont val="Consolas"/>
        <family val="3"/>
      </rPr>
      <t xml:space="preserve"> Osnova popisa del je projektna dokumentacija, faza projekta  PZI  </t>
    </r>
  </si>
  <si>
    <t>REKAPITULACIJA:</t>
  </si>
  <si>
    <t>SKUPAJ VREDNOST DEL:</t>
  </si>
  <si>
    <t>KRAJ IN DATUM IZDELAVE</t>
  </si>
  <si>
    <t>ŠT. PROJEKTA</t>
  </si>
  <si>
    <t>PROJEKTANTSKI POPIS DEL</t>
  </si>
  <si>
    <t xml:space="preserve">    €/enota</t>
  </si>
  <si>
    <t>št.</t>
  </si>
  <si>
    <t>m1</t>
  </si>
  <si>
    <t>m3</t>
  </si>
  <si>
    <t xml:space="preserve">      </t>
  </si>
  <si>
    <t xml:space="preserve">Pripravljalna  dela </t>
  </si>
  <si>
    <t xml:space="preserve">Zidarska dela </t>
  </si>
  <si>
    <t xml:space="preserve">V. </t>
  </si>
  <si>
    <t>kpl</t>
  </si>
  <si>
    <t xml:space="preserve">Razno </t>
  </si>
  <si>
    <t xml:space="preserve">SKUPAJ  A + B </t>
  </si>
  <si>
    <t xml:space="preserve">Betonska dela </t>
  </si>
  <si>
    <t>Ureditev gradbišča, postavitev zaščitne ograje, table, označbe, določitev  mest za hranjenje gradbenih odpadkov.</t>
  </si>
  <si>
    <t xml:space="preserve">OPORNI ZID  I  ( zahodna stran ) </t>
  </si>
  <si>
    <t>Odstranitev obstoječe kovinske ograje  in odvoz na začasno deponijo.</t>
  </si>
  <si>
    <t xml:space="preserve">Čiščenje  vertikalne  površine opornega zidu. </t>
  </si>
  <si>
    <t>Pripravljalna in rušitvena dela skupaj:</t>
  </si>
  <si>
    <t xml:space="preserve">OPOMBE :                                          </t>
  </si>
  <si>
    <t xml:space="preserve">- Rušenja, izsekavanja, demontaže morajo biti izvršena strokovno. </t>
  </si>
  <si>
    <t>- Zavarovanje obstoječih sosednjih objektov  z ustreznimi sredstvi se vkalkulira v rušitvena dela in se ne obračunavajo posebej.</t>
  </si>
  <si>
    <t>- Med delom in po končanih delih je potrebno delovni prostor  očistiti, kompletno z odvozom odpadnega materiala na stalno deponijo,v ceni upoštevati eventuelne stroške deponij in plačila taks.</t>
  </si>
  <si>
    <t>- Vsa rušenja sten, prebijanje novih odprtin, izsekavanja odbijanja in podobno izvršiti po merah, ki so podane v projektu, eventuelno po naknadnem navodilu projektanta.</t>
  </si>
  <si>
    <t>- Odstranjevanje rastlin, dovoz , montaža, demontaža in odvoz strojev, naprav in podobno se vkalkulira v pripravljalna in zaključna dela in se ne obračunavajo posebej.</t>
  </si>
  <si>
    <t>- Obračunavanje zemeljskih del v raščenem stanju izkopov ali nabitega nasipa.</t>
  </si>
  <si>
    <t>- Odvoz na deponijo 10 km, obračun po m3 vgrajenega tampona oziroma raščenega terena, v ceni upoštevati eventuelne stroške deponij in plačila taks.</t>
  </si>
  <si>
    <t>- Izvajalec mora po opravljenih delih izdelati poročilo o gospodarjenju z gradbenimi odpadki -  v katerem so razvidni vsi podatki.</t>
  </si>
  <si>
    <t>- Odstranjevanje rastlin, dovoz , montaža, demontaža in odvoz strojev, naprav ipd. se vkalkulira v pripravljalna in zaključna dela in se ne obračunavajo posebej.</t>
  </si>
  <si>
    <t>- Odvoz zemljin na deponijo 10 km, obračun po m3 raščene zemljine, v ceni upoštevati eventuelne stroške deponij in plačila taks.</t>
  </si>
  <si>
    <t>- Material od izkopa, ki je primeren za vgrajevanje uporabiti pri izvedbi zemeljih del.</t>
  </si>
  <si>
    <t>- Izvajalec mora izvesti potrebne meritve zbitosti tal, ki so zahtevane s projektom.</t>
  </si>
  <si>
    <t>- Izvajalec mora po opravljenih delih izdelati poročilo o gospodarjenju z gradbenimi odpadki - zemeljskim izkopom, v katerem so razvidni vsi podatki ( kako se je zemljina uporabila oziroma kam je bila deponirana ter v kakšnih količinah).</t>
  </si>
  <si>
    <t xml:space="preserve">I. PRIPRAVLJALNA IN RUŠITVENA DELA </t>
  </si>
  <si>
    <t>Ročno planiranje dna gradbene jame; planiranje v zemljišču III. ktg s točnostjo +-3 cm z odkopom do 3 cm, mehansko utrjevanje do predpisane zbitosti; nakladanje in odvoz na gradbiščno deponijo;</t>
  </si>
  <si>
    <t>Humuziranje zemljišča  v deb. 30 cm, vključno z nakladanjem na gradbiščni deponiji, prevozom do mesta vgradnje in planiranjem.</t>
  </si>
  <si>
    <t xml:space="preserve">Sejanje trave na humuziranih površinah, vključno z dobavo semena, pomožnimi deli in materiali. </t>
  </si>
  <si>
    <t>- V ceni za enoto upoštevati čiščenje in močenje opažev neposredno pred pričetkom betoniranja.</t>
  </si>
  <si>
    <t>- Čiščenje betonskega železa od blata, maščob in rje, ki se lušči, postavljanje podložk in začasno vezanje armature k opažu.</t>
  </si>
  <si>
    <t xml:space="preserve">- Opaž za viden beton sten in stropov mora biti izdelan iz ravnih plošč in stiki izdelani v kvaliteti, da so betonske površine vidne; </t>
  </si>
  <si>
    <t>- Izvajalec mora za vgradnjo armature upoštevati vsa pripadajoča montažna dela, ki so potrebna za montažno stične in konstruktivne armature.</t>
  </si>
  <si>
    <t>- Za izvajanje betonskih del v predpisani kvaliteti po projektu z dodatki (vodotesnost ipd); dodatki za betoniranje v zimskem času in nego betona pri betoniranju v poletnem času, upoštevati v ponudbenih cenah.</t>
  </si>
  <si>
    <t>- Pri konstrukcijah kjer je zahteva po vodotesnem betonu, je potrebno izvesti stike v izvedbi, ki bo zagotavljala tesnost celotne konstrukcije.</t>
  </si>
  <si>
    <t>- Nadomestila za izvedbo elementov z naklonom do 5% od vodoravnosti se posebej ne priznava.</t>
  </si>
  <si>
    <t>- Kot vidne konstrukcije se smatrajo vse tiste konstrukcije iz betona, ki ostanejo po izdelavi neometane.</t>
  </si>
  <si>
    <t xml:space="preserve"> - Pri elementih z vidnimi betonskimi površinami je potrebno pri pripravi opažev ter sestavi, pripravljanju in vgrajevanju betona upoštevati posebne kriterije tehnologije vidnih betonov. Posamezne zaključne vidne površine morajo izkazovati enakomerne strukture in barve.</t>
  </si>
  <si>
    <t>- Dopustna odstopanja za pravokotnost, površinsko ravnost in dimenzije gradbenih elementov veljajo določila DIN 18202.</t>
  </si>
  <si>
    <t xml:space="preserve"> - Izvajalec mora pred pričetkom izvedbe predložiti projekt betonov v katerem bo prikazan način zagotavljanja kvalitete vgrajenih betonov ter elaborat priprave dela, v katerem je potrebno nameniti posebno pozornost statičnim izračunom podpornih konstrukcij.</t>
  </si>
  <si>
    <t>- Čiščenje gradbišča  in delovnih naprav po končanem delu.</t>
  </si>
  <si>
    <t>- Izvajalec mora upoštevati tudi izdelavo dilatacij pri  AB zidovih , kjer je to potrebno , predvideno v  projektu .</t>
  </si>
  <si>
    <t xml:space="preserve">BETONSKA IN ARMIRANOBETONSKA DELA </t>
  </si>
  <si>
    <t>ARMATURA</t>
  </si>
  <si>
    <t xml:space="preserve">Dobava, rezanje, krivljenje, polaganje in vezanje srednje komplicirane armature , </t>
  </si>
  <si>
    <t>S 500 - rebraste palice do fi 12 mm.</t>
  </si>
  <si>
    <t>kg</t>
  </si>
  <si>
    <t>S 500 - rebraste palice do  nad fi 14 mm.</t>
  </si>
  <si>
    <t xml:space="preserve">S 500 – armaturne mreže </t>
  </si>
  <si>
    <t xml:space="preserve">Betonska dela skupaj : </t>
  </si>
  <si>
    <t>¸m3</t>
  </si>
  <si>
    <t>IV.</t>
  </si>
  <si>
    <t>- Postavitev, premeščanje in odstranitev premičnih odrov višine do 2m, upoštevati v cenah za enoto posamezne postavke.</t>
  </si>
  <si>
    <t>- V ponudbenih cenah zajeti tudi strošek zaščite izvedenih del med posameznimi fazami del .</t>
  </si>
  <si>
    <t>- Čiščenje prostorov in delovnih naprav po končanem delu.</t>
  </si>
  <si>
    <t>Zidarska dela skupaj :</t>
  </si>
  <si>
    <t xml:space="preserve">ZIDARSKA DELA </t>
  </si>
  <si>
    <t>V.</t>
  </si>
  <si>
    <t>- Tesnost in stabilnost opažev mora biti brezpogojo zagotovljena.</t>
  </si>
  <si>
    <t>- Opaži za vidne betone morajo biti izdelan pazljivo tako, da so po razopaženju betonske ploskve brez deformacij, gladke oziroma v strukturi določeni s projektom in popolnoma zalite brez gnezd in iztekajočega betona.</t>
  </si>
  <si>
    <t>- Opaž za viden beton sten in stropov mora biti izdelan iz ravnih plošč in stiki izdelani v kvaliteti, da so betonske površine vidne, brez zglajevanja betonske površine;</t>
  </si>
  <si>
    <t>- Za opaže sten in plošč se uporabljajo tipski opažni elementi.</t>
  </si>
  <si>
    <t xml:space="preserve"> Delovni odri so upoštevani v enotnih cenah ostalih del, posebej so obračunajo fasadni odri.</t>
  </si>
  <si>
    <t>- Opaži morajo biti izvršeni točno po merah z vsemi potrebnimi podporami, z vodoravno in diagonalno povezavo, tako da so stabilni in da vzdržijo obtežbe z betonom.</t>
  </si>
  <si>
    <t>- Izvajalec jamči za trdnost, varnost in stabilnost uporabljenih opažev, če ti niso preračunani v statičnem elaboratu.</t>
  </si>
  <si>
    <t>- Varovalni odri, ki služijo varovanju življenja ali zdravja zaposlenih izvajalcev ter ostalih na gradbišču zaposlenih, se ne obračunavajo posebej, ampak jih je potrebno upoštevati v cenah za enoto posameznih postavk.</t>
  </si>
  <si>
    <t>- Stroške za morebitne statične presoj stabilnosti, sidranja in preizkuse delovnega odra, varovalnih ali pomožnih odrov, vkalkulirati v cene po enoti posameznih postavk.</t>
  </si>
  <si>
    <t>- V ceni upoštevati potrebne transporte, izdelavo opaža, razopaženje, čiščenje in zlaganje elementov opažev.</t>
  </si>
  <si>
    <t>- Čiščenje prostorov in delovnih naprav po dovršenem delu.</t>
  </si>
  <si>
    <t>Tesarska dela skupaj:</t>
  </si>
  <si>
    <t>OGRAJA NA OPORNEM ZIDU  :</t>
  </si>
  <si>
    <t>Ključavničarska dela skupaj:</t>
  </si>
  <si>
    <t>Razno</t>
  </si>
  <si>
    <t>ur</t>
  </si>
  <si>
    <t xml:space="preserve">Geomehanski nadzor </t>
  </si>
  <si>
    <t xml:space="preserve">Skupaj razna dela: </t>
  </si>
  <si>
    <t>Izdelava zaščitne ograje iz zabitih klinov in plohov ( H = 50 cm ) pod opornim zidom.</t>
  </si>
  <si>
    <t xml:space="preserve">ZEMELJSKA DELA </t>
  </si>
  <si>
    <t xml:space="preserve">Kombiniran  izkop humusa v kompletu z transportom na začasno deponijo na gradbišču.  </t>
  </si>
  <si>
    <t xml:space="preserve">Kombiniran  izkop v zemljišču III. Ktg,,  za obstoječim opornim zidom a po kampadah,  dolžine 2m, do vrha temelja obstoječega zidu , z  prenosom  in  nakladanjem na prevozno sredstvo ,   odvoz na deponijo na gradbišču,  obračun v raščenem stanju., upoštevati razpiranje izkopa na dolžini cca 20 m. </t>
  </si>
  <si>
    <t xml:space="preserve">Zasip drenažne cevi za obstoječim zidom, gramoz FI 16-32 mm, ovit v filc. </t>
  </si>
  <si>
    <t xml:space="preserve">Zasip za opornim zidom z izkopanim materialom , pripeljanim iz gradbiščne deponije z utrjevanjem v plasteh do prepisane zbitosti. </t>
  </si>
  <si>
    <t>Zemeljska  dela skupaj:</t>
  </si>
  <si>
    <t>Dobava in vgrajevanje betona C25/30, preseka  do 0,30 m3/m2-m1  v armirane konstrukcije, razred izpostavljenosti XC2, granulacije agregata 0-32 mm, upoštevati vsa  pomožna dela in prenose na objektu; izvedba v štirih dolžinskih taktih ( AB  stena  zidu min. deb. 30 cm , izvedba po navodilu geomahanika  )</t>
  </si>
  <si>
    <t xml:space="preserve">Dobava in vgrajevanje betona C30/37, preseka  do 0,12 m3/m2-m1 v armirane konstrukcije, razred izpostavljenosti, XF3; granulacije agregata 0-16 mm, upoštevati vsa  pomožna dela in prenose na objektu; ( AB  venec v naklonu,  , šir. 90 cm in deb. 0,15 m ) </t>
  </si>
  <si>
    <t>Izdelava prostorske dilatacije med posameznimi kampadami obloge opornega zidu, montaža moznikov iz rebrastega betonskega železa  FI 16 mm, dolžine 40 cm, na razmaku 30 cm ( dobava in montaža moznikov zajeta v postavki 5 ), zapolnitev stika z trajnoelastičnim kitom, vključno z predeli, pomožnimi deli in materiali  ;</t>
  </si>
  <si>
    <t>Sidranje novega temelja in venca zidu v obstoječi zid z R FI 16/50 cm</t>
  </si>
  <si>
    <t xml:space="preserve">gladka armatura FI 16 ( mozniki ) </t>
  </si>
  <si>
    <t>Popravilo ometa ob dilatacijah v obstoječe zidu ( grobi omet ) , z vsemi materiali, pomožnimi deli in prenosi.</t>
  </si>
  <si>
    <t xml:space="preserve">Izdelava enostranskega opaža temelja,  izvedba po kampadah dolžine 2 m; razopaženje </t>
  </si>
  <si>
    <t xml:space="preserve">Izdelava enostranskega opaža AB stene  ,  razopaženje; </t>
  </si>
  <si>
    <t xml:space="preserve">Izdelava  opaža AB venca z odkopom,   razopaženje; </t>
  </si>
  <si>
    <t xml:space="preserve">Izdelava enostranskega opaža za zapiranje obstoječih dilatcij( 0,25 x 3,0 x 3 ) razopaženje; </t>
  </si>
  <si>
    <t xml:space="preserve">VI. </t>
  </si>
  <si>
    <t xml:space="preserve">KANALIZACIJA </t>
  </si>
  <si>
    <t>Dobava in montaža drenažne cevi PE DN 200 , za oprnim zidom .</t>
  </si>
  <si>
    <t>Izdelava ponikovalnice  iz betonske cevi FI 100 cm, globine  globine 3,5 m1, v kompletu z izkopom, izdelavo betonkega temelja, AB pokrovom z LTŽ pokrovom FI 600, 25 KN;  filcem, zasipom in izdelavo iztoka DN 200, dolžine 4 x 2 mm.</t>
  </si>
  <si>
    <t>Kanalizacija  skupaj:</t>
  </si>
  <si>
    <t xml:space="preserve">Zemeljska dela </t>
  </si>
  <si>
    <t xml:space="preserve">Tesarska dela </t>
  </si>
  <si>
    <t>Kanalizacija</t>
  </si>
  <si>
    <t>INVESTITOR:   MESTAN OBČINA NOVO MESTO, Seidlova cesta 1,  8000 NOVO MESTO .</t>
  </si>
  <si>
    <t xml:space="preserve">OBJEKT: SANACIJA PODPORNIH ZIDOV NA POKOPALIŠČU V SMOLENJI VASI. </t>
  </si>
  <si>
    <t xml:space="preserve">Dobava in vgrajevanje betona C25/30, preseka  do 0,30 m3/m2-m1 v  armirane  konstrukcije, razred izpostavljenosti XC2; granulacije agregata 0-32 mm, upoštevati vsa  pomožna dela in prenose na objektu; (AB  temelj , dim.   30 x 130 cm, izvedba po navodilu geomahanika  ) </t>
  </si>
  <si>
    <t>TESARSKA DELA</t>
  </si>
  <si>
    <t>50/2018-19</t>
  </si>
  <si>
    <t>Novo mesto,februar 2019</t>
  </si>
  <si>
    <t>Predelava obstoječe kovinske ograje in  ponovna  montažo  na novi AB venec, vključno z čiščenjem in obnovo  antikorozijske zaščite;  temeljni premaz 80 my  in pokrivni premaz 40 my, skupaj 120 my. Finalna barva po potrditvi projektanta in naročnika.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</si>
</sst>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2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nsolas"/>
      <family val="3"/>
    </font>
    <font>
      <b/>
      <sz val="10"/>
      <name val="Consolas"/>
      <family val="3"/>
    </font>
    <font>
      <b/>
      <sz val="20"/>
      <name val="Consolas"/>
      <family val="3"/>
    </font>
    <font>
      <sz val="11"/>
      <name val="Consolas"/>
      <family val="3"/>
    </font>
    <font>
      <b/>
      <sz val="14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sz val="10"/>
      <name val="Consolas"/>
      <family val="3"/>
      <charset val="238"/>
    </font>
    <font>
      <b/>
      <sz val="10"/>
      <color indexed="9"/>
      <name val="Arial"/>
      <family val="2"/>
      <charset val="238"/>
    </font>
    <font>
      <sz val="11"/>
      <name val="Consolas"/>
      <family val="3"/>
      <charset val="238"/>
    </font>
    <font>
      <b/>
      <sz val="10"/>
      <name val="Consolas"/>
      <family val="3"/>
      <charset val="238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12"/>
      <name val="Calibri"/>
      <family val="2"/>
      <charset val="1"/>
    </font>
    <font>
      <b/>
      <sz val="10"/>
      <color indexed="12"/>
      <name val="Calibri"/>
      <family val="2"/>
      <charset val="1"/>
    </font>
    <font>
      <b/>
      <sz val="11"/>
      <color indexed="8"/>
      <name val="Calibri"/>
      <family val="2"/>
      <charset val="238"/>
    </font>
    <font>
      <b/>
      <sz val="11"/>
      <color indexed="12"/>
      <name val="Calibri"/>
      <family val="2"/>
      <charset val="238"/>
    </font>
    <font>
      <b/>
      <sz val="11"/>
      <name val="Consolas"/>
      <family val="3"/>
      <charset val="238"/>
    </font>
    <font>
      <sz val="11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0" fontId="1" fillId="0" borderId="0"/>
    <xf numFmtId="0" fontId="1" fillId="0" borderId="0"/>
    <xf numFmtId="4" fontId="1" fillId="0" borderId="0">
      <alignment vertical="top" wrapText="1"/>
    </xf>
    <xf numFmtId="4" fontId="10" fillId="2" borderId="0" applyBorder="0" applyProtection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  <xf numFmtId="4" fontId="1" fillId="0" borderId="0">
      <alignment vertical="top" wrapText="1"/>
    </xf>
  </cellStyleXfs>
  <cellXfs count="118">
    <xf numFmtId="0" fontId="0" fillId="0" borderId="0" xfId="0"/>
    <xf numFmtId="4" fontId="2" fillId="0" borderId="1" xfId="1" applyFont="1" applyBorder="1">
      <alignment vertical="top" wrapText="1"/>
    </xf>
    <xf numFmtId="164" fontId="2" fillId="0" borderId="1" xfId="1" applyNumberFormat="1" applyFont="1" applyBorder="1">
      <alignment vertical="top" wrapText="1"/>
    </xf>
    <xf numFmtId="4" fontId="2" fillId="0" borderId="0" xfId="1" applyFont="1">
      <alignment vertical="top" wrapText="1"/>
    </xf>
    <xf numFmtId="164" fontId="2" fillId="0" borderId="0" xfId="1" applyNumberFormat="1" applyFont="1">
      <alignment vertical="top" wrapText="1"/>
    </xf>
    <xf numFmtId="4" fontId="3" fillId="0" borderId="0" xfId="1" applyFont="1">
      <alignment vertical="top" wrapText="1"/>
    </xf>
    <xf numFmtId="4" fontId="3" fillId="0" borderId="1" xfId="1" applyFont="1" applyBorder="1">
      <alignment vertical="top" wrapText="1"/>
    </xf>
    <xf numFmtId="4" fontId="2" fillId="0" borderId="3" xfId="1" applyFont="1" applyBorder="1">
      <alignment vertical="top" wrapText="1"/>
    </xf>
    <xf numFmtId="164" fontId="3" fillId="0" borderId="0" xfId="1" applyNumberFormat="1" applyFont="1">
      <alignment vertical="top" wrapText="1"/>
    </xf>
    <xf numFmtId="4" fontId="3" fillId="0" borderId="0" xfId="1" applyFont="1" applyAlignment="1">
      <alignment horizontal="right" vertical="top" wrapText="1"/>
    </xf>
    <xf numFmtId="4" fontId="2" fillId="0" borderId="0" xfId="1" applyFont="1" applyAlignment="1">
      <alignment horizontal="left" vertical="top" wrapText="1"/>
    </xf>
    <xf numFmtId="4" fontId="7" fillId="0" borderId="1" xfId="1" applyFont="1" applyBorder="1">
      <alignment vertical="top" wrapText="1"/>
    </xf>
    <xf numFmtId="4" fontId="6" fillId="0" borderId="0" xfId="1" applyFont="1">
      <alignment vertical="top" wrapText="1"/>
    </xf>
    <xf numFmtId="4" fontId="2" fillId="0" borderId="0" xfId="1" applyFont="1" applyAlignment="1">
      <alignment horizontal="right" vertical="top" wrapText="1"/>
    </xf>
    <xf numFmtId="4" fontId="5" fillId="0" borderId="1" xfId="1" applyFont="1" applyBorder="1">
      <alignment vertical="top" wrapText="1"/>
    </xf>
    <xf numFmtId="0" fontId="2" fillId="0" borderId="0" xfId="1" applyNumberFormat="1" applyFont="1">
      <alignment vertical="top" wrapText="1"/>
    </xf>
    <xf numFmtId="12" fontId="2" fillId="0" borderId="0" xfId="1" applyNumberFormat="1" applyFont="1">
      <alignment vertical="top" wrapText="1"/>
    </xf>
    <xf numFmtId="12" fontId="2" fillId="0" borderId="0" xfId="1" applyNumberFormat="1" applyFont="1" applyAlignment="1">
      <alignment horizontal="center" vertical="top" wrapText="1"/>
    </xf>
    <xf numFmtId="49" fontId="9" fillId="0" borderId="0" xfId="1" applyNumberFormat="1" applyFont="1" applyAlignment="1">
      <alignment horizontal="center" vertical="top" wrapText="1"/>
    </xf>
    <xf numFmtId="4" fontId="9" fillId="0" borderId="0" xfId="1" applyFont="1" applyAlignment="1">
      <alignment horizontal="right" vertical="top" wrapText="1"/>
    </xf>
    <xf numFmtId="4" fontId="9" fillId="0" borderId="0" xfId="1" applyFont="1" applyAlignment="1">
      <alignment horizontal="center" vertical="top" wrapText="1"/>
    </xf>
    <xf numFmtId="4" fontId="9" fillId="0" borderId="0" xfId="1" applyFont="1" applyAlignment="1">
      <alignment horizontal="center" wrapText="1"/>
    </xf>
    <xf numFmtId="4" fontId="9" fillId="0" borderId="0" xfId="1" applyFont="1" applyAlignment="1">
      <alignment horizontal="right" wrapText="1"/>
    </xf>
    <xf numFmtId="4" fontId="9" fillId="0" borderId="0" xfId="1" applyFont="1">
      <alignment vertical="top" wrapText="1"/>
    </xf>
    <xf numFmtId="4" fontId="12" fillId="0" borderId="0" xfId="1" applyFont="1" applyAlignment="1">
      <alignment horizontal="center" vertical="top" wrapText="1"/>
    </xf>
    <xf numFmtId="4" fontId="12" fillId="0" borderId="0" xfId="1" applyFont="1">
      <alignment vertical="top" wrapText="1"/>
    </xf>
    <xf numFmtId="164" fontId="9" fillId="0" borderId="0" xfId="1" applyNumberFormat="1" applyFont="1" applyAlignment="1">
      <alignment horizontal="center" wrapText="1"/>
    </xf>
    <xf numFmtId="4" fontId="9" fillId="0" borderId="2" xfId="1" applyFont="1" applyBorder="1" applyAlignment="1">
      <alignment horizontal="center" wrapText="1"/>
    </xf>
    <xf numFmtId="164" fontId="9" fillId="0" borderId="2" xfId="1" applyNumberFormat="1" applyFont="1" applyBorder="1" applyAlignment="1">
      <alignment horizontal="center" wrapText="1"/>
    </xf>
    <xf numFmtId="4" fontId="9" fillId="0" borderId="0" xfId="1" applyFont="1" applyAlignment="1">
      <alignment horizontal="justify" vertical="top" wrapText="1"/>
    </xf>
    <xf numFmtId="43" fontId="9" fillId="0" borderId="0" xfId="1" applyNumberFormat="1" applyFont="1" applyAlignment="1">
      <alignment horizontal="center" wrapText="1"/>
    </xf>
    <xf numFmtId="43" fontId="9" fillId="0" borderId="2" xfId="1" applyNumberFormat="1" applyFont="1" applyBorder="1" applyAlignment="1">
      <alignment horizontal="center" wrapText="1"/>
    </xf>
    <xf numFmtId="0" fontId="9" fillId="0" borderId="0" xfId="0" applyFont="1" applyAlignment="1">
      <alignment horizontal="justify" vertical="center"/>
    </xf>
    <xf numFmtId="4" fontId="12" fillId="0" borderId="0" xfId="1" applyFont="1" applyAlignment="1">
      <alignment horizontal="left" vertical="top" wrapText="1"/>
    </xf>
    <xf numFmtId="4" fontId="13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4" fontId="12" fillId="0" borderId="0" xfId="1" applyFont="1" applyAlignment="1">
      <alignment horizontal="center" wrapText="1"/>
    </xf>
    <xf numFmtId="43" fontId="12" fillId="0" borderId="0" xfId="1" applyNumberFormat="1" applyFont="1" applyAlignment="1">
      <alignment horizontal="center" wrapText="1"/>
    </xf>
    <xf numFmtId="49" fontId="14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4" fontId="9" fillId="0" borderId="1" xfId="1" applyFont="1" applyBorder="1" applyAlignment="1">
      <alignment horizontal="center" wrapText="1"/>
    </xf>
    <xf numFmtId="43" fontId="9" fillId="0" borderId="1" xfId="1" applyNumberFormat="1" applyFont="1" applyBorder="1" applyAlignment="1">
      <alignment horizontal="center" wrapText="1"/>
    </xf>
    <xf numFmtId="4" fontId="16" fillId="0" borderId="0" xfId="0" applyNumberFormat="1" applyFont="1" applyAlignment="1">
      <alignment vertical="top" wrapText="1"/>
    </xf>
    <xf numFmtId="4" fontId="17" fillId="0" borderId="0" xfId="0" applyNumberFormat="1" applyFont="1" applyAlignment="1">
      <alignment vertical="top" wrapText="1"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 applyProtection="1">
      <alignment horizontal="center" wrapText="1"/>
      <protection locked="0"/>
    </xf>
    <xf numFmtId="4" fontId="18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horizontal="justify" vertical="top" wrapText="1"/>
    </xf>
    <xf numFmtId="49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justify" vertical="top" wrapText="1"/>
    </xf>
    <xf numFmtId="49" fontId="20" fillId="0" borderId="0" xfId="0" applyNumberFormat="1" applyFont="1" applyAlignment="1">
      <alignment vertical="top" wrapText="1"/>
    </xf>
    <xf numFmtId="4" fontId="20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" fontId="16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 vertical="top"/>
    </xf>
    <xf numFmtId="164" fontId="9" fillId="0" borderId="1" xfId="1" applyNumberFormat="1" applyFont="1" applyBorder="1" applyAlignment="1">
      <alignment horizontal="center" wrapText="1"/>
    </xf>
    <xf numFmtId="4" fontId="21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22" fillId="0" borderId="0" xfId="0" applyNumberFormat="1" applyFont="1"/>
    <xf numFmtId="4" fontId="16" fillId="0" borderId="0" xfId="0" applyNumberFormat="1" applyFont="1" applyAlignment="1" applyProtection="1">
      <alignment horizontal="center" wrapText="1"/>
      <protection locked="0"/>
    </xf>
    <xf numFmtId="4" fontId="14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 applyProtection="1">
      <alignment horizontal="center" wrapText="1"/>
      <protection locked="0"/>
    </xf>
    <xf numFmtId="4" fontId="14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" fontId="15" fillId="0" borderId="1" xfId="0" applyNumberFormat="1" applyFont="1" applyBorder="1" applyAlignment="1">
      <alignment wrapText="1"/>
    </xf>
    <xf numFmtId="4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4" fontId="22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center" wrapText="1"/>
    </xf>
    <xf numFmtId="4" fontId="11" fillId="0" borderId="0" xfId="1" applyFont="1" applyAlignment="1">
      <alignment horizontal="center" vertical="top" wrapText="1"/>
    </xf>
    <xf numFmtId="49" fontId="23" fillId="0" borderId="0" xfId="0" applyNumberFormat="1" applyFont="1" applyAlignment="1">
      <alignment vertical="top" wrapText="1"/>
    </xf>
    <xf numFmtId="4" fontId="23" fillId="0" borderId="0" xfId="0" applyNumberFormat="1" applyFont="1" applyAlignment="1">
      <alignment vertical="top" wrapText="1"/>
    </xf>
    <xf numFmtId="4" fontId="24" fillId="0" borderId="0" xfId="0" applyNumberFormat="1" applyFont="1" applyAlignment="1">
      <alignment wrapText="1"/>
    </xf>
    <xf numFmtId="4" fontId="23" fillId="0" borderId="0" xfId="0" applyNumberFormat="1" applyFont="1" applyAlignment="1">
      <alignment horizontal="center" wrapText="1"/>
    </xf>
    <xf numFmtId="4" fontId="23" fillId="0" borderId="0" xfId="0" applyNumberFormat="1" applyFont="1" applyAlignment="1" applyProtection="1">
      <alignment horizontal="center" wrapText="1"/>
      <protection locked="0"/>
    </xf>
    <xf numFmtId="4" fontId="11" fillId="0" borderId="0" xfId="1" applyFont="1">
      <alignment vertical="top" wrapText="1"/>
    </xf>
    <xf numFmtId="4" fontId="25" fillId="0" borderId="0" xfId="1" applyFont="1" applyAlignment="1">
      <alignment horizontal="center" vertical="top" wrapText="1"/>
    </xf>
    <xf numFmtId="4" fontId="25" fillId="0" borderId="0" xfId="1" applyFont="1" applyAlignment="1">
      <alignment horizontal="justify" vertical="top" wrapText="1"/>
    </xf>
    <xf numFmtId="4" fontId="11" fillId="0" borderId="0" xfId="1" applyFont="1" applyAlignment="1">
      <alignment horizontal="center" wrapText="1"/>
    </xf>
    <xf numFmtId="43" fontId="11" fillId="0" borderId="0" xfId="1" applyNumberFormat="1" applyFont="1" applyAlignment="1">
      <alignment horizontal="center" wrapText="1"/>
    </xf>
    <xf numFmtId="49" fontId="26" fillId="0" borderId="0" xfId="0" applyNumberFormat="1" applyFont="1" applyAlignment="1">
      <alignment vertical="top" wrapText="1"/>
    </xf>
    <xf numFmtId="4" fontId="27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4" fontId="28" fillId="0" borderId="0" xfId="1" applyFont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4" fontId="2" fillId="0" borderId="4" xfId="1" applyFont="1" applyBorder="1" applyAlignment="1">
      <alignment horizontal="left" vertical="top" wrapText="1"/>
    </xf>
    <xf numFmtId="4" fontId="3" fillId="0" borderId="0" xfId="1" applyFont="1" applyAlignment="1">
      <alignment horizontal="left" vertical="top" wrapText="1"/>
    </xf>
    <xf numFmtId="4" fontId="4" fillId="0" borderId="0" xfId="1" applyFont="1" applyAlignment="1">
      <alignment horizontal="center" vertical="top" wrapText="1"/>
    </xf>
    <xf numFmtId="4" fontId="8" fillId="0" borderId="4" xfId="1" applyFont="1" applyBorder="1" applyAlignment="1">
      <alignment horizontal="right" vertical="top" wrapText="1"/>
    </xf>
    <xf numFmtId="4" fontId="5" fillId="0" borderId="1" xfId="1" applyFont="1" applyBorder="1" applyAlignment="1">
      <alignment horizontal="left" vertical="top" wrapText="1"/>
    </xf>
    <xf numFmtId="4" fontId="2" fillId="0" borderId="0" xfId="1" applyFont="1" applyAlignment="1">
      <alignment horizontal="center" vertical="top" wrapText="1"/>
    </xf>
    <xf numFmtId="4" fontId="11" fillId="0" borderId="1" xfId="1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4" fontId="13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horizontal="justify" vertical="top" wrapText="1"/>
    </xf>
    <xf numFmtId="4" fontId="12" fillId="0" borderId="0" xfId="1" applyFont="1" applyAlignment="1">
      <alignment horizontal="left" vertical="top" wrapText="1"/>
    </xf>
    <xf numFmtId="4" fontId="9" fillId="0" borderId="2" xfId="1" applyFont="1" applyBorder="1" applyAlignment="1">
      <alignment horizontal="right" wrapText="1"/>
    </xf>
    <xf numFmtId="4" fontId="18" fillId="0" borderId="1" xfId="0" applyNumberFormat="1" applyFont="1" applyBorder="1" applyAlignment="1">
      <alignment vertical="top" wrapText="1"/>
    </xf>
    <xf numFmtId="4" fontId="18" fillId="0" borderId="1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wrapText="1"/>
    </xf>
    <xf numFmtId="4" fontId="9" fillId="0" borderId="1" xfId="1" applyFont="1" applyBorder="1" applyAlignment="1">
      <alignment horizontal="justify" vertical="top" wrapText="1"/>
    </xf>
    <xf numFmtId="4" fontId="13" fillId="0" borderId="1" xfId="0" applyNumberFormat="1" applyFont="1" applyBorder="1" applyAlignment="1">
      <alignment wrapText="1"/>
    </xf>
  </cellXfs>
  <cellStyles count="25">
    <cellStyle name="Error 1" xfId="12" xr:uid="{00000000-0005-0000-0000-000039000000}"/>
    <cellStyle name="Excel Built-in Normal" xfId="1" xr:uid="{00000000-0005-0000-0000-000000000000}"/>
    <cellStyle name="Navadno" xfId="0" builtinId="0"/>
    <cellStyle name="Navadno 10" xfId="13" xr:uid="{00000000-0005-0000-0000-00003B000000}"/>
    <cellStyle name="Navadno 11" xfId="14" xr:uid="{00000000-0005-0000-0000-00003C000000}"/>
    <cellStyle name="Navadno 12" xfId="15" xr:uid="{42F869F8-FC07-46CD-BFE5-E5DBF0A6A91B}"/>
    <cellStyle name="Navadno 13" xfId="16" xr:uid="{866D03B1-040C-4D4B-9D46-38DB0466F012}"/>
    <cellStyle name="Navadno 14" xfId="17" xr:uid="{EEF32E19-A0DF-4C30-903D-9FA8BAD4A173}"/>
    <cellStyle name="Navadno 15" xfId="19" xr:uid="{F830AEA7-31D4-463A-877E-DA324DC46A99}"/>
    <cellStyle name="Navadno 16" xfId="20" xr:uid="{A32187DD-C03E-4F2F-9EC2-D05D4E028E21}"/>
    <cellStyle name="Navadno 17" xfId="18" xr:uid="{4B08261B-C96C-431E-A759-92E1E3A19E46}"/>
    <cellStyle name="Navadno 18" xfId="21" xr:uid="{060AED3D-A96C-4719-8E88-3BBEDECA73FE}"/>
    <cellStyle name="Navadno 19" xfId="22" xr:uid="{24FFAA7D-DD07-40B4-B54C-678FE9374185}"/>
    <cellStyle name="Navadno 2" xfId="2" xr:uid="{00000000-0005-0000-0000-000002000000}"/>
    <cellStyle name="Navadno 20" xfId="23" xr:uid="{756DEC67-7DCF-47F8-BDDD-70EC1D6AA074}"/>
    <cellStyle name="Navadno 21" xfId="24" xr:uid="{9CB0D0B6-DA9F-4A4E-872F-7F7A49DC267C}"/>
    <cellStyle name="Navadno 3" xfId="3" xr:uid="{00000000-0005-0000-0000-000003000000}"/>
    <cellStyle name="Navadno 4" xfId="4" xr:uid="{00000000-0005-0000-0000-000004000000}"/>
    <cellStyle name="Navadno 5" xfId="5" xr:uid="{00000000-0005-0000-0000-000005000000}"/>
    <cellStyle name="Navadno 6" xfId="6" xr:uid="{00000000-0005-0000-0000-000006000000}"/>
    <cellStyle name="Navadno 7" xfId="7" xr:uid="{00000000-0005-0000-0000-000007000000}"/>
    <cellStyle name="Navadno 8" xfId="8" xr:uid="{00000000-0005-0000-0000-000008000000}"/>
    <cellStyle name="Navadno 9" xfId="11" xr:uid="{00000000-0005-0000-0000-00003A000000}"/>
    <cellStyle name="Normal 2" xfId="9" xr:uid="{00000000-0005-0000-0000-000009000000}"/>
    <cellStyle name="Normal 3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E44"/>
  <sheetViews>
    <sheetView showGridLines="0" showZeros="0" tabSelected="1" view="pageBreakPreview" zoomScaleNormal="110" zoomScaleSheetLayoutView="100" workbookViewId="0">
      <selection activeCell="A45" sqref="A45"/>
    </sheetView>
  </sheetViews>
  <sheetFormatPr defaultColWidth="6.140625" defaultRowHeight="12.75" x14ac:dyDescent="0.2"/>
  <cols>
    <col min="1" max="1" width="11" style="3" customWidth="1"/>
    <col min="2" max="2" width="6.140625" style="3"/>
    <col min="3" max="3" width="45.85546875" style="3" customWidth="1"/>
    <col min="4" max="4" width="11.5703125" style="3" customWidth="1"/>
    <col min="5" max="5" width="0.5703125" style="3" customWidth="1"/>
    <col min="6" max="16384" width="6.140625" style="3"/>
  </cols>
  <sheetData>
    <row r="1" spans="1:4" s="13" customFormat="1" ht="26.25" customHeight="1" x14ac:dyDescent="0.2">
      <c r="A1" s="96" t="s">
        <v>50</v>
      </c>
      <c r="B1" s="96"/>
      <c r="C1" s="96"/>
      <c r="D1" s="96"/>
    </row>
    <row r="3" spans="1:4" ht="38.25" customHeight="1" x14ac:dyDescent="0.2">
      <c r="A3" s="100" t="s">
        <v>158</v>
      </c>
      <c r="B3" s="100"/>
      <c r="C3" s="100"/>
      <c r="D3" s="101"/>
    </row>
    <row r="4" spans="1:4" ht="12.75" customHeight="1" x14ac:dyDescent="0.2">
      <c r="A4" s="97" t="s">
        <v>55</v>
      </c>
      <c r="B4" s="97"/>
      <c r="C4" s="97"/>
      <c r="D4" s="97"/>
    </row>
    <row r="5" spans="1:4" ht="12.75" customHeight="1" x14ac:dyDescent="0.2">
      <c r="A5" s="9"/>
      <c r="B5" s="9"/>
      <c r="C5" s="9"/>
      <c r="D5" s="9"/>
    </row>
    <row r="6" spans="1:4" x14ac:dyDescent="0.2">
      <c r="A6" s="99"/>
      <c r="B6" s="99"/>
      <c r="C6" s="99"/>
    </row>
    <row r="7" spans="1:4" ht="32.25" customHeight="1" x14ac:dyDescent="0.2">
      <c r="A7" s="98" t="s">
        <v>159</v>
      </c>
      <c r="B7" s="98"/>
      <c r="C7" s="98"/>
      <c r="D7" s="1"/>
    </row>
    <row r="8" spans="1:4" ht="12.75" customHeight="1" x14ac:dyDescent="0.2">
      <c r="A8" s="97"/>
      <c r="B8" s="97"/>
      <c r="C8" s="97"/>
      <c r="D8" s="97"/>
    </row>
    <row r="9" spans="1:4" ht="12.75" customHeight="1" x14ac:dyDescent="0.2">
      <c r="A9" s="9"/>
      <c r="B9" s="9"/>
      <c r="C9" s="9"/>
      <c r="D9" s="9"/>
    </row>
    <row r="14" spans="1:4" ht="15" x14ac:dyDescent="0.2">
      <c r="A14" s="98" t="s">
        <v>46</v>
      </c>
      <c r="B14" s="98"/>
      <c r="C14" s="98"/>
      <c r="D14" s="1"/>
    </row>
    <row r="15" spans="1:4" x14ac:dyDescent="0.2">
      <c r="A15" s="10"/>
      <c r="B15" s="10"/>
      <c r="C15" s="10"/>
    </row>
    <row r="16" spans="1:4" s="5" customFormat="1" x14ac:dyDescent="0.2">
      <c r="B16" s="5" t="s">
        <v>0</v>
      </c>
      <c r="C16" s="5" t="s">
        <v>1</v>
      </c>
    </row>
    <row r="17" spans="1:5" x14ac:dyDescent="0.2">
      <c r="A17" s="5"/>
      <c r="B17" s="3" t="s">
        <v>2</v>
      </c>
      <c r="C17" s="3" t="s">
        <v>56</v>
      </c>
      <c r="D17" s="4">
        <f>'SMOLENJA VAS     '!G32</f>
        <v>0</v>
      </c>
      <c r="E17" s="8"/>
    </row>
    <row r="18" spans="1:5" x14ac:dyDescent="0.2">
      <c r="A18" s="5"/>
      <c r="B18" s="3" t="s">
        <v>3</v>
      </c>
      <c r="C18" s="3" t="s">
        <v>155</v>
      </c>
      <c r="D18" s="4">
        <f>'SMOLENJA VAS     '!G66</f>
        <v>0</v>
      </c>
      <c r="E18" s="8"/>
    </row>
    <row r="19" spans="1:5" x14ac:dyDescent="0.2">
      <c r="A19" s="5"/>
      <c r="B19" s="3" t="s">
        <v>4</v>
      </c>
      <c r="C19" s="3" t="s">
        <v>62</v>
      </c>
      <c r="D19" s="4">
        <f>'SMOLENJA VAS     '!G111</f>
        <v>0</v>
      </c>
      <c r="E19" s="8"/>
    </row>
    <row r="20" spans="1:5" x14ac:dyDescent="0.2">
      <c r="A20" s="5"/>
      <c r="B20" s="3" t="s">
        <v>108</v>
      </c>
      <c r="C20" s="3" t="s">
        <v>57</v>
      </c>
      <c r="D20" s="4">
        <f>'SMOLENJA VAS     '!G126</f>
        <v>0</v>
      </c>
      <c r="E20" s="8"/>
    </row>
    <row r="21" spans="1:5" x14ac:dyDescent="0.2">
      <c r="A21" s="5"/>
      <c r="B21" s="3" t="s">
        <v>114</v>
      </c>
      <c r="C21" s="3" t="s">
        <v>156</v>
      </c>
      <c r="D21" s="4">
        <f>'SMOLENJA VAS     '!G157</f>
        <v>0</v>
      </c>
      <c r="E21" s="8"/>
    </row>
    <row r="22" spans="1:5" x14ac:dyDescent="0.2">
      <c r="A22" s="5"/>
      <c r="B22" s="1" t="s">
        <v>150</v>
      </c>
      <c r="C22" s="1" t="s">
        <v>157</v>
      </c>
      <c r="D22" s="2">
        <f>'SMOLENJA VAS     '!G166</f>
        <v>0</v>
      </c>
      <c r="E22" s="8"/>
    </row>
    <row r="23" spans="1:5" x14ac:dyDescent="0.2">
      <c r="A23" s="5"/>
      <c r="C23" s="3" t="s">
        <v>43</v>
      </c>
      <c r="D23" s="4">
        <f>SUM(D17:D22)</f>
        <v>0</v>
      </c>
      <c r="E23" s="8"/>
    </row>
    <row r="24" spans="1:5" x14ac:dyDescent="0.2">
      <c r="A24" s="5"/>
      <c r="D24" s="4"/>
      <c r="E24" s="8"/>
    </row>
    <row r="25" spans="1:5" x14ac:dyDescent="0.2">
      <c r="C25" s="1" t="s">
        <v>58</v>
      </c>
      <c r="D25" s="1"/>
      <c r="E25" s="2" t="e">
        <f>'SMOLENJA VAS     '!#REF!</f>
        <v>#REF!</v>
      </c>
    </row>
    <row r="26" spans="1:5" s="5" customFormat="1" x14ac:dyDescent="0.2">
      <c r="B26" s="5" t="s">
        <v>5</v>
      </c>
      <c r="C26" s="5" t="s">
        <v>6</v>
      </c>
      <c r="D26" s="8"/>
    </row>
    <row r="27" spans="1:5" x14ac:dyDescent="0.2">
      <c r="B27" s="3" t="s">
        <v>2</v>
      </c>
      <c r="C27" s="3" t="s">
        <v>7</v>
      </c>
      <c r="D27" s="4">
        <f>'SMOLENJA VAS     '!G180</f>
        <v>0</v>
      </c>
    </row>
    <row r="28" spans="1:5" x14ac:dyDescent="0.2">
      <c r="B28" s="1" t="s">
        <v>3</v>
      </c>
      <c r="C28" s="1" t="s">
        <v>60</v>
      </c>
      <c r="D28" s="2">
        <f>'SMOLENJA VAS     '!G189</f>
        <v>0</v>
      </c>
    </row>
    <row r="29" spans="1:5" x14ac:dyDescent="0.2">
      <c r="C29" s="3" t="s">
        <v>44</v>
      </c>
      <c r="D29" s="4">
        <f>SUM(D27:D28)</f>
        <v>0</v>
      </c>
    </row>
    <row r="30" spans="1:5" x14ac:dyDescent="0.2">
      <c r="D30" s="4"/>
    </row>
    <row r="31" spans="1:5" x14ac:dyDescent="0.2">
      <c r="C31" s="15"/>
      <c r="D31" s="4"/>
    </row>
    <row r="32" spans="1:5" x14ac:dyDescent="0.2">
      <c r="B32" s="1"/>
      <c r="C32" s="6" t="s">
        <v>61</v>
      </c>
      <c r="D32" s="2">
        <f>D23+D29</f>
        <v>0</v>
      </c>
    </row>
    <row r="33" spans="1:4" x14ac:dyDescent="0.2">
      <c r="B33" s="7"/>
      <c r="C33" s="7" t="s">
        <v>8</v>
      </c>
      <c r="D33" s="2">
        <f>D32*0.22</f>
        <v>0</v>
      </c>
    </row>
    <row r="34" spans="1:4" x14ac:dyDescent="0.2">
      <c r="D34" s="4"/>
    </row>
    <row r="35" spans="1:4" x14ac:dyDescent="0.2">
      <c r="D35" s="4"/>
    </row>
    <row r="36" spans="1:4" ht="15" x14ac:dyDescent="0.2">
      <c r="A36" s="98" t="s">
        <v>47</v>
      </c>
      <c r="B36" s="98"/>
      <c r="C36" s="98"/>
      <c r="D36" s="2"/>
    </row>
    <row r="37" spans="1:4" x14ac:dyDescent="0.2">
      <c r="C37" s="15"/>
      <c r="D37" s="8">
        <f>SUM(D32:D36)</f>
        <v>0</v>
      </c>
    </row>
    <row r="38" spans="1:4" x14ac:dyDescent="0.2">
      <c r="C38" s="5"/>
      <c r="D38" s="8"/>
    </row>
    <row r="39" spans="1:4" x14ac:dyDescent="0.2">
      <c r="A39" s="95" t="s">
        <v>45</v>
      </c>
      <c r="B39" s="95"/>
      <c r="C39" s="95"/>
      <c r="D39" s="95"/>
    </row>
    <row r="40" spans="1:4" ht="14.65" customHeight="1" x14ac:dyDescent="0.2">
      <c r="C40" s="16"/>
    </row>
    <row r="41" spans="1:4" x14ac:dyDescent="0.2">
      <c r="C41" s="15"/>
    </row>
    <row r="43" spans="1:4" ht="30" x14ac:dyDescent="0.2">
      <c r="A43" s="98" t="s">
        <v>48</v>
      </c>
      <c r="B43" s="98"/>
      <c r="C43" s="98"/>
      <c r="D43" s="14" t="s">
        <v>49</v>
      </c>
    </row>
    <row r="44" spans="1:4" ht="12.75" customHeight="1" x14ac:dyDescent="0.2">
      <c r="A44" s="94" t="s">
        <v>163</v>
      </c>
      <c r="B44" s="94"/>
      <c r="C44" s="94"/>
      <c r="D44" s="17" t="s">
        <v>162</v>
      </c>
    </row>
  </sheetData>
  <sheetProtection selectLockedCells="1" selectUnlockedCells="1"/>
  <mergeCells count="11">
    <mergeCell ref="A44:C44"/>
    <mergeCell ref="A39:D39"/>
    <mergeCell ref="A1:D1"/>
    <mergeCell ref="A4:D4"/>
    <mergeCell ref="A8:D8"/>
    <mergeCell ref="A43:C43"/>
    <mergeCell ref="A6:C6"/>
    <mergeCell ref="A7:C7"/>
    <mergeCell ref="A14:C14"/>
    <mergeCell ref="A36:C36"/>
    <mergeCell ref="A3:D3"/>
  </mergeCells>
  <pageMargins left="1.1811023622047245" right="0.86614173228346458" top="1.1811023622047245" bottom="0.78740157480314965" header="0.39370078740157483" footer="0.39370078740157483"/>
  <pageSetup paperSize="9" scale="93" firstPageNumber="0" orientation="portrait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26"/>
  <sheetViews>
    <sheetView showGridLines="0" showZeros="0" view="pageLayout" zoomScaleNormal="110" zoomScaleSheetLayoutView="100" workbookViewId="0">
      <selection activeCell="A26" sqref="A26"/>
    </sheetView>
  </sheetViews>
  <sheetFormatPr defaultColWidth="6.140625" defaultRowHeight="12.75" x14ac:dyDescent="0.2"/>
  <cols>
    <col min="1" max="1" width="104.85546875" style="3" customWidth="1"/>
    <col min="2" max="16384" width="6.140625" style="3"/>
  </cols>
  <sheetData>
    <row r="1" spans="1:1" s="5" customFormat="1" ht="18.75" x14ac:dyDescent="0.2">
      <c r="A1" s="12" t="s">
        <v>9</v>
      </c>
    </row>
    <row r="2" spans="1:1" s="5" customFormat="1" ht="15.75" x14ac:dyDescent="0.2">
      <c r="A2" s="11" t="s">
        <v>1</v>
      </c>
    </row>
    <row r="3" spans="1:1" x14ac:dyDescent="0.2">
      <c r="A3" s="3" t="s">
        <v>10</v>
      </c>
    </row>
    <row r="4" spans="1:1" x14ac:dyDescent="0.2">
      <c r="A4" s="3" t="s">
        <v>11</v>
      </c>
    </row>
    <row r="5" spans="1:1" x14ac:dyDescent="0.2">
      <c r="A5" s="3" t="s">
        <v>12</v>
      </c>
    </row>
    <row r="6" spans="1:1" x14ac:dyDescent="0.2">
      <c r="A6" s="3" t="s">
        <v>13</v>
      </c>
    </row>
    <row r="7" spans="1:1" ht="38.25" x14ac:dyDescent="0.2">
      <c r="A7" s="3" t="s">
        <v>14</v>
      </c>
    </row>
    <row r="8" spans="1:1" x14ac:dyDescent="0.2">
      <c r="A8" s="3" t="s">
        <v>15</v>
      </c>
    </row>
    <row r="9" spans="1:1" ht="25.5" x14ac:dyDescent="0.2">
      <c r="A9" s="3" t="s">
        <v>16</v>
      </c>
    </row>
    <row r="10" spans="1:1" ht="25.5" x14ac:dyDescent="0.2">
      <c r="A10" s="3" t="s">
        <v>17</v>
      </c>
    </row>
    <row r="11" spans="1:1" ht="38.25" x14ac:dyDescent="0.2">
      <c r="A11" s="3" t="s">
        <v>18</v>
      </c>
    </row>
    <row r="12" spans="1:1" ht="25.5" x14ac:dyDescent="0.2">
      <c r="A12" s="3" t="s">
        <v>19</v>
      </c>
    </row>
    <row r="13" spans="1:1" ht="25.5" x14ac:dyDescent="0.2">
      <c r="A13" s="3" t="s">
        <v>20</v>
      </c>
    </row>
    <row r="14" spans="1:1" x14ac:dyDescent="0.2">
      <c r="A14" s="3" t="s">
        <v>21</v>
      </c>
    </row>
    <row r="15" spans="1:1" ht="13.5" customHeight="1" x14ac:dyDescent="0.2">
      <c r="A15" s="3" t="s">
        <v>22</v>
      </c>
    </row>
    <row r="16" spans="1:1" ht="25.5" x14ac:dyDescent="0.2">
      <c r="A16" s="3" t="s">
        <v>23</v>
      </c>
    </row>
    <row r="17" spans="1:1" ht="38.25" x14ac:dyDescent="0.2">
      <c r="A17" s="3" t="s">
        <v>24</v>
      </c>
    </row>
    <row r="18" spans="1:1" x14ac:dyDescent="0.2">
      <c r="A18" s="3" t="s">
        <v>25</v>
      </c>
    </row>
    <row r="19" spans="1:1" ht="38.25" x14ac:dyDescent="0.2">
      <c r="A19" s="3" t="s">
        <v>26</v>
      </c>
    </row>
    <row r="20" spans="1:1" x14ac:dyDescent="0.2">
      <c r="A20" s="3" t="s">
        <v>27</v>
      </c>
    </row>
    <row r="21" spans="1:1" ht="25.5" x14ac:dyDescent="0.2">
      <c r="A21" s="3" t="s">
        <v>28</v>
      </c>
    </row>
    <row r="22" spans="1:1" ht="25.5" x14ac:dyDescent="0.2">
      <c r="A22" s="3" t="s">
        <v>29</v>
      </c>
    </row>
    <row r="24" spans="1:1" ht="15.75" x14ac:dyDescent="0.2">
      <c r="A24" s="11" t="s">
        <v>6</v>
      </c>
    </row>
    <row r="25" spans="1:1" ht="25.5" x14ac:dyDescent="0.2">
      <c r="A25" s="3" t="s">
        <v>23</v>
      </c>
    </row>
    <row r="26" spans="1:1" ht="25.5" x14ac:dyDescent="0.2">
      <c r="A26" s="3" t="s">
        <v>28</v>
      </c>
    </row>
  </sheetData>
  <sheetProtection selectLockedCells="1" selectUnlockedCells="1"/>
  <pageMargins left="1.1811023622047245" right="0.86614173228346458" top="0.98425196850393704" bottom="0.78740157480314965" header="0.39370078740157483" footer="0.39370078740157483"/>
  <pageSetup paperSize="9" scale="98" firstPageNumber="0" orientation="portrait" r:id="rId1"/>
  <headerFooter alignWithMargins="0">
    <oddHeader>&amp;L&amp;"Consolas,Običajno"&amp;7
        ŠT. PR.:   50/2018-19
        INVESTITOR: MESTNA OBČINA NOVO MESTO .
        OBJEKT:   SANACIJA ZIDOV NA POKOPALIŠČU V SMOLENJI VASI &amp;R&amp;G</oddHeader>
    <oddFooter>&amp;L&amp;"Consolas,Običajno"   &amp;8   V Novem mestu. dne: &amp;D&amp;R&amp;"Consolas,Običajno"&amp;8&amp;P \ &amp;N strani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L189"/>
  <sheetViews>
    <sheetView showZeros="0" view="pageBreakPreview" zoomScale="110" zoomScaleNormal="110" zoomScaleSheetLayoutView="110" workbookViewId="0">
      <selection activeCell="F192" sqref="F192"/>
    </sheetView>
  </sheetViews>
  <sheetFormatPr defaultColWidth="6.140625" defaultRowHeight="12.75" x14ac:dyDescent="0.2"/>
  <cols>
    <col min="1" max="1" width="1.42578125" style="20" customWidth="1"/>
    <col min="2" max="2" width="5.7109375" style="20" customWidth="1"/>
    <col min="3" max="3" width="34.85546875" style="29" customWidth="1"/>
    <col min="4" max="4" width="7.5703125" style="21" customWidth="1"/>
    <col min="5" max="5" width="11" style="21" customWidth="1"/>
    <col min="6" max="6" width="10.28515625" style="21" customWidth="1"/>
    <col min="7" max="7" width="13.140625" style="30" customWidth="1"/>
    <col min="8" max="16384" width="6.140625" style="23"/>
  </cols>
  <sheetData>
    <row r="1" spans="1:12" s="19" customFormat="1" x14ac:dyDescent="0.2">
      <c r="B1" s="20"/>
      <c r="D1" s="21"/>
      <c r="E1" s="21"/>
      <c r="F1" s="21"/>
      <c r="G1" s="30"/>
    </row>
    <row r="2" spans="1:12" x14ac:dyDescent="0.2">
      <c r="A2" s="109"/>
      <c r="B2" s="109"/>
      <c r="C2" s="109"/>
      <c r="D2" s="109"/>
      <c r="E2" s="109"/>
      <c r="F2" s="109"/>
      <c r="G2" s="109"/>
    </row>
    <row r="3" spans="1:12" x14ac:dyDescent="0.2">
      <c r="A3" s="33"/>
      <c r="B3" s="24" t="s">
        <v>0</v>
      </c>
      <c r="C3" s="33" t="s">
        <v>1</v>
      </c>
      <c r="D3" s="36"/>
      <c r="E3" s="36"/>
      <c r="F3" s="36"/>
      <c r="G3" s="37"/>
    </row>
    <row r="4" spans="1:12" x14ac:dyDescent="0.2">
      <c r="A4" s="23"/>
      <c r="B4" s="18"/>
      <c r="C4" s="25"/>
      <c r="F4" s="26"/>
    </row>
    <row r="5" spans="1:12" ht="25.5" x14ac:dyDescent="0.2">
      <c r="A5" s="110" t="s">
        <v>52</v>
      </c>
      <c r="B5" s="110"/>
      <c r="C5" s="27" t="s">
        <v>30</v>
      </c>
      <c r="D5" s="27" t="s">
        <v>32</v>
      </c>
      <c r="E5" s="27" t="s">
        <v>31</v>
      </c>
      <c r="F5" s="28" t="s">
        <v>51</v>
      </c>
      <c r="G5" s="31" t="s">
        <v>33</v>
      </c>
    </row>
    <row r="6" spans="1:12" x14ac:dyDescent="0.2">
      <c r="C6" s="20"/>
      <c r="F6" s="26"/>
    </row>
    <row r="7" spans="1:12" ht="25.5" x14ac:dyDescent="0.2">
      <c r="A7" s="23"/>
      <c r="B7" s="18"/>
      <c r="C7" s="25" t="s">
        <v>82</v>
      </c>
      <c r="F7" s="26"/>
      <c r="L7" s="22"/>
    </row>
    <row r="8" spans="1:12" x14ac:dyDescent="0.2">
      <c r="A8" s="23"/>
      <c r="B8" s="18"/>
      <c r="C8" s="25"/>
      <c r="F8" s="26"/>
      <c r="L8" s="22"/>
    </row>
    <row r="9" spans="1:12" x14ac:dyDescent="0.2">
      <c r="A9" s="23"/>
      <c r="B9" s="18"/>
      <c r="C9" s="43" t="s">
        <v>68</v>
      </c>
      <c r="D9" s="44"/>
      <c r="E9" s="44"/>
      <c r="F9" s="45"/>
      <c r="G9" s="44"/>
      <c r="L9" s="22"/>
    </row>
    <row r="10" spans="1:12" x14ac:dyDescent="0.2">
      <c r="A10" s="23"/>
      <c r="B10" s="18"/>
      <c r="C10" s="46"/>
      <c r="D10" s="44"/>
      <c r="E10" s="44"/>
      <c r="F10" s="45"/>
      <c r="G10" s="44"/>
      <c r="L10" s="22"/>
    </row>
    <row r="11" spans="1:12" x14ac:dyDescent="0.2">
      <c r="A11" s="23"/>
      <c r="B11" s="18"/>
      <c r="C11" s="108" t="s">
        <v>69</v>
      </c>
      <c r="D11" s="108"/>
      <c r="E11" s="108"/>
      <c r="F11" s="108"/>
      <c r="G11" s="108"/>
      <c r="L11" s="22"/>
    </row>
    <row r="12" spans="1:12" ht="30.75" customHeight="1" x14ac:dyDescent="0.2">
      <c r="A12" s="23"/>
      <c r="B12" s="18"/>
      <c r="C12" s="108" t="s">
        <v>70</v>
      </c>
      <c r="D12" s="108"/>
      <c r="E12" s="108"/>
      <c r="F12" s="108"/>
      <c r="G12" s="108"/>
      <c r="L12" s="22"/>
    </row>
    <row r="13" spans="1:12" ht="41.25" customHeight="1" x14ac:dyDescent="0.2">
      <c r="A13" s="23"/>
      <c r="B13" s="18"/>
      <c r="C13" s="108" t="s">
        <v>71</v>
      </c>
      <c r="D13" s="108"/>
      <c r="E13" s="108"/>
      <c r="F13" s="108"/>
      <c r="G13" s="108"/>
      <c r="L13" s="22"/>
    </row>
    <row r="14" spans="1:12" ht="28.5" customHeight="1" x14ac:dyDescent="0.2">
      <c r="A14" s="23"/>
      <c r="B14" s="18"/>
      <c r="C14" s="108" t="s">
        <v>72</v>
      </c>
      <c r="D14" s="108"/>
      <c r="E14" s="108"/>
      <c r="F14" s="108"/>
      <c r="G14" s="108"/>
      <c r="L14" s="22"/>
    </row>
    <row r="15" spans="1:12" ht="32.25" customHeight="1" x14ac:dyDescent="0.2">
      <c r="A15" s="23"/>
      <c r="B15" s="18"/>
      <c r="C15" s="105" t="s">
        <v>73</v>
      </c>
      <c r="D15" s="105"/>
      <c r="E15" s="105"/>
      <c r="F15" s="105"/>
      <c r="G15" s="105"/>
      <c r="L15" s="22"/>
    </row>
    <row r="16" spans="1:12" ht="16.5" customHeight="1" x14ac:dyDescent="0.2">
      <c r="A16" s="23"/>
      <c r="B16" s="18"/>
      <c r="C16" s="105" t="s">
        <v>74</v>
      </c>
      <c r="D16" s="105"/>
      <c r="E16" s="105"/>
      <c r="F16" s="105"/>
      <c r="G16" s="105"/>
      <c r="L16" s="22"/>
    </row>
    <row r="17" spans="1:12" ht="29.25" customHeight="1" x14ac:dyDescent="0.2">
      <c r="A17" s="23"/>
      <c r="B17" s="18"/>
      <c r="C17" s="105" t="s">
        <v>75</v>
      </c>
      <c r="D17" s="105"/>
      <c r="E17" s="105"/>
      <c r="F17" s="105"/>
      <c r="G17" s="105"/>
      <c r="L17" s="22"/>
    </row>
    <row r="18" spans="1:12" ht="28.5" customHeight="1" x14ac:dyDescent="0.2">
      <c r="A18" s="23"/>
      <c r="B18" s="18"/>
      <c r="C18" s="108" t="s">
        <v>76</v>
      </c>
      <c r="D18" s="108"/>
      <c r="E18" s="108"/>
      <c r="F18" s="108"/>
      <c r="G18" s="108"/>
      <c r="L18" s="22"/>
    </row>
    <row r="19" spans="1:12" x14ac:dyDescent="0.2">
      <c r="A19" s="23"/>
      <c r="B19" s="18"/>
      <c r="C19" s="25"/>
      <c r="F19" s="26"/>
      <c r="L19" s="22"/>
    </row>
    <row r="20" spans="1:12" x14ac:dyDescent="0.2">
      <c r="A20" s="23"/>
      <c r="B20" s="18"/>
      <c r="C20" s="25"/>
      <c r="F20" s="26"/>
      <c r="L20" s="22"/>
    </row>
    <row r="21" spans="1:12" ht="42.75" customHeight="1" x14ac:dyDescent="0.2">
      <c r="A21" s="23"/>
      <c r="B21" s="18" t="s">
        <v>34</v>
      </c>
      <c r="C21" s="46" t="s">
        <v>63</v>
      </c>
      <c r="D21" s="21" t="s">
        <v>59</v>
      </c>
      <c r="E21" s="21">
        <v>1</v>
      </c>
      <c r="F21" s="26"/>
      <c r="G21" s="30">
        <f>E21*F21</f>
        <v>0</v>
      </c>
      <c r="L21" s="22"/>
    </row>
    <row r="22" spans="1:12" x14ac:dyDescent="0.2">
      <c r="A22" s="23"/>
      <c r="B22" s="18"/>
      <c r="C22" s="46"/>
      <c r="F22" s="26"/>
      <c r="L22" s="22"/>
    </row>
    <row r="23" spans="1:12" ht="18.75" customHeight="1" x14ac:dyDescent="0.2">
      <c r="A23" s="23"/>
      <c r="B23" s="18"/>
      <c r="C23" s="46"/>
      <c r="F23" s="26"/>
      <c r="L23" s="22"/>
    </row>
    <row r="24" spans="1:12" x14ac:dyDescent="0.2">
      <c r="A24" s="23"/>
      <c r="B24" s="18"/>
      <c r="C24" s="43" t="s">
        <v>64</v>
      </c>
      <c r="F24" s="26"/>
      <c r="L24" s="22"/>
    </row>
    <row r="25" spans="1:12" x14ac:dyDescent="0.2">
      <c r="A25" s="23"/>
      <c r="B25" s="18"/>
      <c r="C25" s="46"/>
      <c r="F25" s="26"/>
      <c r="L25" s="22"/>
    </row>
    <row r="26" spans="1:12" ht="30" customHeight="1" x14ac:dyDescent="0.2">
      <c r="A26" s="23"/>
      <c r="B26" s="18" t="s">
        <v>35</v>
      </c>
      <c r="C26" s="46" t="s">
        <v>133</v>
      </c>
      <c r="D26" s="21" t="s">
        <v>53</v>
      </c>
      <c r="E26" s="21">
        <v>50</v>
      </c>
      <c r="F26" s="26"/>
      <c r="G26" s="30">
        <f t="shared" ref="G26:G30" si="0">E26*F26</f>
        <v>0</v>
      </c>
      <c r="L26" s="22"/>
    </row>
    <row r="27" spans="1:12" x14ac:dyDescent="0.2">
      <c r="A27" s="23"/>
      <c r="B27" s="18"/>
      <c r="C27" s="46"/>
      <c r="F27" s="26"/>
      <c r="L27" s="22"/>
    </row>
    <row r="28" spans="1:12" ht="25.5" x14ac:dyDescent="0.2">
      <c r="A28" s="23"/>
      <c r="B28" s="18" t="s">
        <v>36</v>
      </c>
      <c r="C28" s="46" t="s">
        <v>65</v>
      </c>
      <c r="D28" s="21" t="s">
        <v>53</v>
      </c>
      <c r="E28" s="21">
        <v>58.5</v>
      </c>
      <c r="F28" s="26"/>
      <c r="G28" s="30">
        <f t="shared" si="0"/>
        <v>0</v>
      </c>
      <c r="L28" s="22"/>
    </row>
    <row r="29" spans="1:12" x14ac:dyDescent="0.2">
      <c r="A29" s="23"/>
      <c r="B29" s="18"/>
      <c r="C29" s="46"/>
      <c r="F29" s="26"/>
      <c r="L29" s="22"/>
    </row>
    <row r="30" spans="1:12" ht="25.5" x14ac:dyDescent="0.2">
      <c r="A30" s="23"/>
      <c r="B30" s="18" t="s">
        <v>37</v>
      </c>
      <c r="C30" s="46" t="s">
        <v>66</v>
      </c>
      <c r="D30" s="21" t="s">
        <v>42</v>
      </c>
      <c r="E30" s="21">
        <v>163</v>
      </c>
      <c r="F30" s="26"/>
      <c r="G30" s="30">
        <f t="shared" si="0"/>
        <v>0</v>
      </c>
      <c r="L30" s="22"/>
    </row>
    <row r="31" spans="1:12" x14ac:dyDescent="0.2">
      <c r="A31" s="23"/>
      <c r="B31" s="18"/>
      <c r="C31" s="111"/>
      <c r="D31" s="40"/>
      <c r="E31" s="40"/>
      <c r="F31" s="58"/>
      <c r="G31" s="41"/>
      <c r="L31" s="22"/>
    </row>
    <row r="32" spans="1:12" x14ac:dyDescent="0.2">
      <c r="A32" s="23"/>
      <c r="B32" s="47"/>
      <c r="C32" s="43" t="s">
        <v>67</v>
      </c>
      <c r="F32" s="26"/>
      <c r="G32" s="30">
        <f>SUM(G21:G31)</f>
        <v>0</v>
      </c>
      <c r="L32" s="22"/>
    </row>
    <row r="33" spans="1:12" x14ac:dyDescent="0.2">
      <c r="A33" s="23"/>
      <c r="B33" s="47"/>
      <c r="C33" s="43"/>
      <c r="F33" s="26"/>
      <c r="L33" s="22"/>
    </row>
    <row r="34" spans="1:12" x14ac:dyDescent="0.2">
      <c r="A34" s="23"/>
      <c r="B34" s="18"/>
      <c r="C34" s="32"/>
      <c r="F34" s="26"/>
      <c r="L34" s="22"/>
    </row>
    <row r="35" spans="1:12" x14ac:dyDescent="0.2">
      <c r="A35" s="23"/>
      <c r="B35" s="18"/>
      <c r="C35" s="32"/>
      <c r="F35" s="26"/>
      <c r="L35" s="22"/>
    </row>
    <row r="36" spans="1:12" ht="15.75" customHeight="1" x14ac:dyDescent="0.2">
      <c r="A36" s="23"/>
      <c r="B36" s="48" t="s">
        <v>3</v>
      </c>
      <c r="C36" s="43" t="s">
        <v>134</v>
      </c>
      <c r="D36" s="44"/>
      <c r="E36" s="44"/>
      <c r="F36" s="45"/>
      <c r="G36" s="44"/>
    </row>
    <row r="37" spans="1:12" x14ac:dyDescent="0.2">
      <c r="B37" s="49"/>
      <c r="C37" s="46"/>
      <c r="D37" s="44"/>
      <c r="E37" s="44"/>
      <c r="F37" s="45"/>
      <c r="G37" s="44"/>
    </row>
    <row r="38" spans="1:12" x14ac:dyDescent="0.2">
      <c r="B38" s="49"/>
      <c r="C38" s="43" t="s">
        <v>68</v>
      </c>
      <c r="D38" s="44"/>
      <c r="E38" s="44"/>
      <c r="F38" s="45"/>
      <c r="G38" s="44"/>
    </row>
    <row r="39" spans="1:12" ht="29.25" customHeight="1" x14ac:dyDescent="0.2">
      <c r="B39" s="49"/>
      <c r="C39" s="107" t="s">
        <v>77</v>
      </c>
      <c r="D39" s="107"/>
      <c r="E39" s="107"/>
      <c r="F39" s="107"/>
      <c r="G39" s="107"/>
    </row>
    <row r="40" spans="1:12" ht="16.5" customHeight="1" x14ac:dyDescent="0.2">
      <c r="B40" s="49"/>
      <c r="C40" s="107" t="s">
        <v>74</v>
      </c>
      <c r="D40" s="107"/>
      <c r="E40" s="107"/>
      <c r="F40" s="107"/>
      <c r="G40" s="107"/>
    </row>
    <row r="41" spans="1:12" ht="25.5" customHeight="1" x14ac:dyDescent="0.2">
      <c r="B41" s="49"/>
      <c r="C41" s="107" t="s">
        <v>78</v>
      </c>
      <c r="D41" s="107"/>
      <c r="E41" s="107"/>
      <c r="F41" s="107"/>
      <c r="G41" s="107"/>
    </row>
    <row r="42" spans="1:12" ht="16.5" customHeight="1" x14ac:dyDescent="0.2">
      <c r="B42" s="49"/>
      <c r="C42" s="107" t="s">
        <v>79</v>
      </c>
      <c r="D42" s="107"/>
      <c r="E42" s="107"/>
      <c r="F42" s="107"/>
      <c r="G42" s="107"/>
    </row>
    <row r="43" spans="1:12" x14ac:dyDescent="0.2">
      <c r="B43" s="49"/>
      <c r="C43" s="107" t="s">
        <v>80</v>
      </c>
      <c r="D43" s="107"/>
      <c r="E43" s="107"/>
      <c r="F43" s="107"/>
      <c r="G43" s="107"/>
    </row>
    <row r="44" spans="1:12" ht="42" customHeight="1" x14ac:dyDescent="0.2">
      <c r="B44" s="49"/>
      <c r="C44" s="107" t="s">
        <v>81</v>
      </c>
      <c r="D44" s="107"/>
      <c r="E44" s="107"/>
      <c r="F44" s="107"/>
      <c r="G44" s="107"/>
    </row>
    <row r="45" spans="1:12" ht="28.5" customHeight="1" x14ac:dyDescent="0.2">
      <c r="B45" s="49"/>
      <c r="C45" s="108" t="s">
        <v>76</v>
      </c>
      <c r="D45" s="108"/>
      <c r="E45" s="108"/>
      <c r="F45" s="108"/>
      <c r="G45" s="108"/>
    </row>
    <row r="46" spans="1:12" ht="14.25" customHeight="1" x14ac:dyDescent="0.2">
      <c r="B46" s="49"/>
      <c r="C46" s="50"/>
      <c r="D46" s="51"/>
      <c r="E46" s="51"/>
      <c r="F46" s="51"/>
      <c r="G46" s="51"/>
    </row>
    <row r="47" spans="1:12" ht="14.25" customHeight="1" x14ac:dyDescent="0.2">
      <c r="B47" s="49"/>
      <c r="C47" s="50"/>
      <c r="D47" s="51"/>
      <c r="E47" s="51"/>
      <c r="F47" s="51"/>
      <c r="G47" s="51"/>
    </row>
    <row r="49" spans="2:7" x14ac:dyDescent="0.2">
      <c r="C49" s="43" t="s">
        <v>64</v>
      </c>
      <c r="D49" s="44"/>
      <c r="E49" s="44"/>
    </row>
    <row r="50" spans="2:7" x14ac:dyDescent="0.2">
      <c r="C50" s="46"/>
      <c r="D50" s="44"/>
      <c r="E50" s="44"/>
    </row>
    <row r="51" spans="2:7" x14ac:dyDescent="0.2">
      <c r="C51" s="46"/>
      <c r="D51" s="44"/>
      <c r="E51" s="44"/>
    </row>
    <row r="52" spans="2:7" ht="38.25" x14ac:dyDescent="0.2">
      <c r="B52" s="20" t="s">
        <v>34</v>
      </c>
      <c r="C52" s="46" t="s">
        <v>135</v>
      </c>
      <c r="D52" s="44" t="s">
        <v>54</v>
      </c>
      <c r="E52" s="44">
        <v>30</v>
      </c>
      <c r="G52" s="30">
        <f>E52*F52</f>
        <v>0</v>
      </c>
    </row>
    <row r="53" spans="2:7" x14ac:dyDescent="0.2">
      <c r="C53" s="46"/>
      <c r="D53" s="44"/>
      <c r="E53" s="44"/>
      <c r="G53" s="30">
        <f t="shared" ref="G53:G64" si="1">E53*F53</f>
        <v>0</v>
      </c>
    </row>
    <row r="54" spans="2:7" ht="102" x14ac:dyDescent="0.2">
      <c r="B54" s="20" t="s">
        <v>35</v>
      </c>
      <c r="C54" s="46" t="s">
        <v>136</v>
      </c>
      <c r="D54" s="44" t="s">
        <v>54</v>
      </c>
      <c r="E54" s="44">
        <v>70</v>
      </c>
      <c r="G54" s="30">
        <f t="shared" si="1"/>
        <v>0</v>
      </c>
    </row>
    <row r="55" spans="2:7" x14ac:dyDescent="0.2">
      <c r="C55" s="46"/>
      <c r="D55" s="44"/>
      <c r="E55" s="44"/>
      <c r="G55" s="30">
        <f t="shared" si="1"/>
        <v>0</v>
      </c>
    </row>
    <row r="56" spans="2:7" ht="76.5" x14ac:dyDescent="0.2">
      <c r="B56" s="20" t="s">
        <v>36</v>
      </c>
      <c r="C56" s="46" t="s">
        <v>83</v>
      </c>
      <c r="D56" s="44" t="s">
        <v>42</v>
      </c>
      <c r="E56" s="44">
        <v>40</v>
      </c>
      <c r="G56" s="30">
        <f t="shared" si="1"/>
        <v>0</v>
      </c>
    </row>
    <row r="57" spans="2:7" x14ac:dyDescent="0.2">
      <c r="C57" s="46"/>
      <c r="D57" s="44"/>
      <c r="E57" s="44"/>
      <c r="G57" s="30">
        <f t="shared" si="1"/>
        <v>0</v>
      </c>
    </row>
    <row r="58" spans="2:7" ht="25.5" x14ac:dyDescent="0.2">
      <c r="B58" s="20" t="s">
        <v>37</v>
      </c>
      <c r="C58" s="46" t="s">
        <v>137</v>
      </c>
      <c r="D58" s="44" t="s">
        <v>54</v>
      </c>
      <c r="E58" s="44">
        <v>16</v>
      </c>
      <c r="G58" s="30">
        <f t="shared" si="1"/>
        <v>0</v>
      </c>
    </row>
    <row r="59" spans="2:7" x14ac:dyDescent="0.2">
      <c r="C59" s="46"/>
      <c r="D59" s="44"/>
      <c r="E59" s="44"/>
      <c r="G59" s="30">
        <f t="shared" si="1"/>
        <v>0</v>
      </c>
    </row>
    <row r="60" spans="2:7" ht="51" x14ac:dyDescent="0.2">
      <c r="B60" s="20" t="s">
        <v>38</v>
      </c>
      <c r="C60" s="46" t="s">
        <v>138</v>
      </c>
      <c r="D60" s="44" t="s">
        <v>54</v>
      </c>
      <c r="E60" s="44">
        <v>40</v>
      </c>
      <c r="G60" s="30">
        <f t="shared" si="1"/>
        <v>0</v>
      </c>
    </row>
    <row r="61" spans="2:7" x14ac:dyDescent="0.2">
      <c r="C61" s="46"/>
      <c r="D61" s="44"/>
      <c r="E61" s="44"/>
      <c r="G61" s="30">
        <f t="shared" si="1"/>
        <v>0</v>
      </c>
    </row>
    <row r="62" spans="2:7" ht="51" x14ac:dyDescent="0.2">
      <c r="B62" s="20" t="s">
        <v>39</v>
      </c>
      <c r="C62" s="46" t="s">
        <v>84</v>
      </c>
      <c r="D62" s="44" t="s">
        <v>54</v>
      </c>
      <c r="E62" s="44">
        <v>30</v>
      </c>
      <c r="G62" s="30">
        <f t="shared" si="1"/>
        <v>0</v>
      </c>
    </row>
    <row r="63" spans="2:7" x14ac:dyDescent="0.2">
      <c r="C63" s="46"/>
      <c r="D63" s="44"/>
      <c r="E63" s="44"/>
      <c r="G63" s="30">
        <f t="shared" si="1"/>
        <v>0</v>
      </c>
    </row>
    <row r="64" spans="2:7" ht="38.25" x14ac:dyDescent="0.2">
      <c r="B64" s="20" t="s">
        <v>40</v>
      </c>
      <c r="C64" s="46" t="s">
        <v>85</v>
      </c>
      <c r="D64" s="44" t="s">
        <v>42</v>
      </c>
      <c r="E64" s="44">
        <v>100</v>
      </c>
      <c r="G64" s="30">
        <f t="shared" si="1"/>
        <v>0</v>
      </c>
    </row>
    <row r="65" spans="2:7" x14ac:dyDescent="0.2">
      <c r="C65" s="111"/>
      <c r="D65" s="112"/>
      <c r="E65" s="112"/>
      <c r="F65" s="40"/>
      <c r="G65" s="41"/>
    </row>
    <row r="66" spans="2:7" x14ac:dyDescent="0.2">
      <c r="C66" s="43" t="s">
        <v>139</v>
      </c>
      <c r="D66" s="44"/>
      <c r="E66" s="44"/>
      <c r="G66" s="30">
        <f>SUM(G52:G65)</f>
        <v>0</v>
      </c>
    </row>
    <row r="69" spans="2:7" x14ac:dyDescent="0.2">
      <c r="B69" s="48" t="s">
        <v>4</v>
      </c>
      <c r="C69" s="43" t="s">
        <v>99</v>
      </c>
      <c r="D69" s="44"/>
      <c r="E69" s="44"/>
      <c r="F69" s="45"/>
      <c r="G69" s="44"/>
    </row>
    <row r="70" spans="2:7" x14ac:dyDescent="0.2">
      <c r="B70" s="49"/>
      <c r="C70" s="46"/>
      <c r="D70" s="44"/>
      <c r="E70" s="44"/>
      <c r="F70" s="45"/>
      <c r="G70" s="44"/>
    </row>
    <row r="71" spans="2:7" x14ac:dyDescent="0.2">
      <c r="B71" s="49"/>
      <c r="C71" s="46" t="s">
        <v>68</v>
      </c>
      <c r="D71" s="44"/>
      <c r="E71" s="44"/>
      <c r="F71" s="45"/>
      <c r="G71" s="44"/>
    </row>
    <row r="72" spans="2:7" ht="17.25" customHeight="1" x14ac:dyDescent="0.2">
      <c r="B72" s="49"/>
      <c r="C72" s="105" t="s">
        <v>86</v>
      </c>
      <c r="D72" s="105"/>
      <c r="E72" s="105"/>
      <c r="F72" s="105"/>
      <c r="G72" s="105"/>
    </row>
    <row r="73" spans="2:7" ht="27" customHeight="1" x14ac:dyDescent="0.2">
      <c r="B73" s="49"/>
      <c r="C73" s="107" t="s">
        <v>87</v>
      </c>
      <c r="D73" s="107"/>
      <c r="E73" s="107"/>
      <c r="F73" s="107"/>
      <c r="G73" s="107"/>
    </row>
    <row r="74" spans="2:7" ht="28.5" customHeight="1" x14ac:dyDescent="0.2">
      <c r="B74" s="49"/>
      <c r="C74" s="105" t="s">
        <v>88</v>
      </c>
      <c r="D74" s="105"/>
      <c r="E74" s="105"/>
      <c r="F74" s="105"/>
      <c r="G74" s="105"/>
    </row>
    <row r="75" spans="2:7" ht="29.25" customHeight="1" x14ac:dyDescent="0.2">
      <c r="B75" s="49"/>
      <c r="C75" s="105" t="s">
        <v>89</v>
      </c>
      <c r="D75" s="105"/>
      <c r="E75" s="105"/>
      <c r="F75" s="105"/>
      <c r="G75" s="105"/>
    </row>
    <row r="76" spans="2:7" ht="43.5" customHeight="1" x14ac:dyDescent="0.2">
      <c r="B76" s="49"/>
      <c r="C76" s="105" t="s">
        <v>90</v>
      </c>
      <c r="D76" s="105"/>
      <c r="E76" s="105"/>
      <c r="F76" s="105"/>
      <c r="G76" s="105"/>
    </row>
    <row r="77" spans="2:7" ht="29.25" customHeight="1" x14ac:dyDescent="0.2">
      <c r="B77" s="49"/>
      <c r="C77" s="105" t="s">
        <v>91</v>
      </c>
      <c r="D77" s="105"/>
      <c r="E77" s="105"/>
      <c r="F77" s="105"/>
      <c r="G77" s="105"/>
    </row>
    <row r="78" spans="2:7" ht="20.25" customHeight="1" x14ac:dyDescent="0.2">
      <c r="B78" s="49"/>
      <c r="C78" s="105" t="s">
        <v>92</v>
      </c>
      <c r="D78" s="105"/>
      <c r="E78" s="105"/>
      <c r="F78" s="105"/>
      <c r="G78" s="105"/>
    </row>
    <row r="79" spans="2:7" ht="30.75" customHeight="1" x14ac:dyDescent="0.2">
      <c r="B79" s="49"/>
      <c r="C79" s="105" t="s">
        <v>93</v>
      </c>
      <c r="D79" s="105"/>
      <c r="E79" s="105"/>
      <c r="F79" s="105"/>
      <c r="G79" s="105"/>
    </row>
    <row r="80" spans="2:7" ht="46.5" customHeight="1" x14ac:dyDescent="0.2">
      <c r="B80" s="49"/>
      <c r="C80" s="105" t="s">
        <v>94</v>
      </c>
      <c r="D80" s="105"/>
      <c r="E80" s="105"/>
      <c r="F80" s="105"/>
      <c r="G80" s="105"/>
    </row>
    <row r="81" spans="2:7" ht="29.25" customHeight="1" x14ac:dyDescent="0.2">
      <c r="B81" s="49"/>
      <c r="C81" s="105" t="s">
        <v>95</v>
      </c>
      <c r="D81" s="105"/>
      <c r="E81" s="105"/>
      <c r="F81" s="105"/>
      <c r="G81" s="105"/>
    </row>
    <row r="82" spans="2:7" ht="47.25" customHeight="1" x14ac:dyDescent="0.2">
      <c r="B82" s="49"/>
      <c r="C82" s="105" t="s">
        <v>96</v>
      </c>
      <c r="D82" s="105"/>
      <c r="E82" s="105"/>
      <c r="F82" s="105"/>
      <c r="G82" s="105"/>
    </row>
    <row r="83" spans="2:7" x14ac:dyDescent="0.2">
      <c r="B83" s="49"/>
      <c r="C83" s="105" t="s">
        <v>97</v>
      </c>
      <c r="D83" s="105"/>
      <c r="E83" s="105"/>
      <c r="F83" s="105"/>
      <c r="G83" s="105"/>
    </row>
    <row r="84" spans="2:7" ht="29.25" customHeight="1" x14ac:dyDescent="0.2">
      <c r="B84" s="49"/>
      <c r="C84" s="105" t="s">
        <v>98</v>
      </c>
      <c r="D84" s="105"/>
      <c r="E84" s="105"/>
      <c r="F84" s="105"/>
      <c r="G84" s="105"/>
    </row>
    <row r="85" spans="2:7" ht="29.25" customHeight="1" x14ac:dyDescent="0.2">
      <c r="B85" s="49"/>
      <c r="C85" s="49"/>
      <c r="D85" s="51"/>
      <c r="E85" s="51"/>
      <c r="F85" s="51"/>
      <c r="G85" s="51"/>
    </row>
    <row r="87" spans="2:7" x14ac:dyDescent="0.2">
      <c r="B87" s="49"/>
      <c r="C87" s="43" t="s">
        <v>64</v>
      </c>
      <c r="D87" s="44"/>
      <c r="E87" s="44"/>
    </row>
    <row r="88" spans="2:7" x14ac:dyDescent="0.2">
      <c r="B88" s="49"/>
      <c r="C88" s="46"/>
      <c r="D88" s="44"/>
      <c r="E88" s="44"/>
    </row>
    <row r="89" spans="2:7" ht="89.25" x14ac:dyDescent="0.2">
      <c r="B89" s="49" t="s">
        <v>34</v>
      </c>
      <c r="C89" s="46" t="s">
        <v>160</v>
      </c>
      <c r="D89" s="44" t="s">
        <v>107</v>
      </c>
      <c r="E89" s="44">
        <v>19.5</v>
      </c>
      <c r="G89" s="30">
        <f>E89*F89</f>
        <v>0</v>
      </c>
    </row>
    <row r="90" spans="2:7" x14ac:dyDescent="0.2">
      <c r="B90" s="49"/>
      <c r="C90" s="46"/>
      <c r="D90" s="44"/>
      <c r="E90" s="44"/>
      <c r="G90" s="30">
        <f t="shared" ref="G90:G109" si="2">E90*F90</f>
        <v>0</v>
      </c>
    </row>
    <row r="91" spans="2:7" ht="102" x14ac:dyDescent="0.2">
      <c r="B91" s="49" t="s">
        <v>35</v>
      </c>
      <c r="C91" s="46" t="s">
        <v>140</v>
      </c>
      <c r="D91" s="44" t="s">
        <v>54</v>
      </c>
      <c r="E91" s="44">
        <v>46.5</v>
      </c>
      <c r="G91" s="30">
        <f t="shared" si="2"/>
        <v>0</v>
      </c>
    </row>
    <row r="92" spans="2:7" x14ac:dyDescent="0.2">
      <c r="B92" s="49"/>
      <c r="C92" s="46"/>
      <c r="D92" s="44"/>
      <c r="E92" s="44"/>
      <c r="G92" s="30">
        <f t="shared" si="2"/>
        <v>0</v>
      </c>
    </row>
    <row r="93" spans="2:7" ht="89.25" x14ac:dyDescent="0.2">
      <c r="B93" s="49" t="s">
        <v>36</v>
      </c>
      <c r="C93" s="46" t="s">
        <v>141</v>
      </c>
      <c r="D93" s="44" t="s">
        <v>54</v>
      </c>
      <c r="E93" s="44">
        <v>7</v>
      </c>
      <c r="G93" s="30">
        <f t="shared" si="2"/>
        <v>0</v>
      </c>
    </row>
    <row r="94" spans="2:7" x14ac:dyDescent="0.2">
      <c r="B94" s="49"/>
      <c r="C94" s="46"/>
      <c r="D94" s="44"/>
      <c r="E94" s="44"/>
      <c r="G94" s="30">
        <f t="shared" si="2"/>
        <v>0</v>
      </c>
    </row>
    <row r="95" spans="2:7" ht="114.75" x14ac:dyDescent="0.2">
      <c r="B95" s="49" t="s">
        <v>37</v>
      </c>
      <c r="C95" s="52" t="s">
        <v>142</v>
      </c>
      <c r="D95" s="44" t="s">
        <v>53</v>
      </c>
      <c r="E95" s="44">
        <v>10.5</v>
      </c>
      <c r="G95" s="30">
        <f t="shared" si="2"/>
        <v>0</v>
      </c>
    </row>
    <row r="96" spans="2:7" x14ac:dyDescent="0.2">
      <c r="B96" s="49"/>
      <c r="C96" s="46"/>
      <c r="D96" s="44"/>
      <c r="E96" s="44"/>
      <c r="G96" s="30">
        <f t="shared" si="2"/>
        <v>0</v>
      </c>
    </row>
    <row r="97" spans="2:7" ht="25.5" x14ac:dyDescent="0.2">
      <c r="B97" s="49" t="s">
        <v>38</v>
      </c>
      <c r="C97" s="52" t="s">
        <v>143</v>
      </c>
      <c r="D97" s="44" t="s">
        <v>53</v>
      </c>
      <c r="E97" s="44">
        <v>100</v>
      </c>
      <c r="G97" s="30">
        <f t="shared" si="2"/>
        <v>0</v>
      </c>
    </row>
    <row r="98" spans="2:7" x14ac:dyDescent="0.2">
      <c r="B98" s="49"/>
      <c r="C98" s="46"/>
      <c r="D98" s="44"/>
      <c r="E98" s="44"/>
      <c r="G98" s="30">
        <f t="shared" si="2"/>
        <v>0</v>
      </c>
    </row>
    <row r="99" spans="2:7" x14ac:dyDescent="0.2">
      <c r="B99" s="49"/>
      <c r="C99" s="46"/>
      <c r="D99" s="44"/>
      <c r="E99" s="44"/>
      <c r="G99" s="30">
        <f t="shared" si="2"/>
        <v>0</v>
      </c>
    </row>
    <row r="100" spans="2:7" x14ac:dyDescent="0.2">
      <c r="B100" s="49"/>
      <c r="C100" s="46" t="s">
        <v>100</v>
      </c>
      <c r="D100" s="44"/>
      <c r="E100" s="44"/>
      <c r="G100" s="30">
        <f t="shared" si="2"/>
        <v>0</v>
      </c>
    </row>
    <row r="101" spans="2:7" ht="25.5" x14ac:dyDescent="0.2">
      <c r="B101" s="49" t="s">
        <v>39</v>
      </c>
      <c r="C101" s="46" t="s">
        <v>101</v>
      </c>
      <c r="D101" s="44"/>
      <c r="E101" s="44"/>
      <c r="G101" s="30">
        <f t="shared" si="2"/>
        <v>0</v>
      </c>
    </row>
    <row r="102" spans="2:7" x14ac:dyDescent="0.2">
      <c r="B102" s="49"/>
      <c r="C102" s="46"/>
      <c r="D102" s="44"/>
      <c r="E102" s="44"/>
      <c r="G102" s="30">
        <f t="shared" si="2"/>
        <v>0</v>
      </c>
    </row>
    <row r="103" spans="2:7" x14ac:dyDescent="0.2">
      <c r="B103" s="49"/>
      <c r="C103" s="46" t="s">
        <v>102</v>
      </c>
      <c r="D103" s="44" t="s">
        <v>103</v>
      </c>
      <c r="E103" s="44">
        <v>2450</v>
      </c>
      <c r="G103" s="30">
        <f t="shared" si="2"/>
        <v>0</v>
      </c>
    </row>
    <row r="104" spans="2:7" x14ac:dyDescent="0.2">
      <c r="B104" s="49"/>
      <c r="C104" s="46"/>
      <c r="D104" s="44"/>
      <c r="E104" s="44"/>
      <c r="G104" s="30">
        <f t="shared" si="2"/>
        <v>0</v>
      </c>
    </row>
    <row r="105" spans="2:7" x14ac:dyDescent="0.2">
      <c r="B105" s="49"/>
      <c r="C105" s="46" t="s">
        <v>104</v>
      </c>
      <c r="D105" s="44" t="s">
        <v>103</v>
      </c>
      <c r="E105" s="44">
        <v>270</v>
      </c>
      <c r="G105" s="30">
        <f t="shared" si="2"/>
        <v>0</v>
      </c>
    </row>
    <row r="106" spans="2:7" x14ac:dyDescent="0.2">
      <c r="B106" s="49"/>
      <c r="C106" s="46"/>
      <c r="D106" s="44"/>
      <c r="E106" s="44"/>
      <c r="G106" s="30">
        <f t="shared" si="2"/>
        <v>0</v>
      </c>
    </row>
    <row r="107" spans="2:7" x14ac:dyDescent="0.2">
      <c r="B107" s="49"/>
      <c r="C107" s="46" t="s">
        <v>105</v>
      </c>
      <c r="D107" s="44" t="s">
        <v>103</v>
      </c>
      <c r="E107" s="44">
        <v>1810</v>
      </c>
      <c r="G107" s="30">
        <f t="shared" si="2"/>
        <v>0</v>
      </c>
    </row>
    <row r="108" spans="2:7" x14ac:dyDescent="0.2">
      <c r="B108" s="49"/>
      <c r="C108" s="46"/>
      <c r="D108" s="44"/>
      <c r="E108" s="44"/>
      <c r="G108" s="30">
        <f t="shared" si="2"/>
        <v>0</v>
      </c>
    </row>
    <row r="109" spans="2:7" x14ac:dyDescent="0.2">
      <c r="B109" s="49"/>
      <c r="C109" s="46" t="s">
        <v>144</v>
      </c>
      <c r="D109" s="44" t="s">
        <v>103</v>
      </c>
      <c r="E109" s="44">
        <v>25</v>
      </c>
      <c r="G109" s="30">
        <f t="shared" si="2"/>
        <v>0</v>
      </c>
    </row>
    <row r="110" spans="2:7" x14ac:dyDescent="0.2">
      <c r="B110" s="49"/>
      <c r="C110" s="111"/>
      <c r="D110" s="112"/>
      <c r="E110" s="112"/>
      <c r="F110" s="40"/>
      <c r="G110" s="41"/>
    </row>
    <row r="111" spans="2:7" x14ac:dyDescent="0.2">
      <c r="B111" s="49"/>
      <c r="C111" s="43" t="s">
        <v>106</v>
      </c>
      <c r="D111" s="44"/>
      <c r="E111" s="44"/>
      <c r="G111" s="30">
        <f>SUM(G89:G110)</f>
        <v>0</v>
      </c>
    </row>
    <row r="114" spans="2:7" ht="15" x14ac:dyDescent="0.25">
      <c r="B114" s="53" t="s">
        <v>108</v>
      </c>
      <c r="C114" s="54" t="s">
        <v>113</v>
      </c>
      <c r="D114" s="59"/>
      <c r="E114" s="56"/>
      <c r="F114" s="63"/>
      <c r="G114" s="56"/>
    </row>
    <row r="115" spans="2:7" ht="15" x14ac:dyDescent="0.25">
      <c r="B115" s="55"/>
      <c r="C115" s="42"/>
      <c r="D115" s="59"/>
      <c r="E115" s="56"/>
      <c r="F115" s="63"/>
      <c r="G115" s="56"/>
    </row>
    <row r="116" spans="2:7" ht="15" x14ac:dyDescent="0.25">
      <c r="B116" s="55"/>
      <c r="C116" s="54" t="s">
        <v>68</v>
      </c>
      <c r="D116" s="59"/>
      <c r="E116" s="56"/>
      <c r="F116" s="63"/>
      <c r="G116" s="56"/>
    </row>
    <row r="117" spans="2:7" ht="36" customHeight="1" x14ac:dyDescent="0.2">
      <c r="B117" s="55"/>
      <c r="C117" s="106" t="s">
        <v>109</v>
      </c>
      <c r="D117" s="106"/>
      <c r="E117" s="106"/>
      <c r="F117" s="106"/>
      <c r="G117" s="106"/>
    </row>
    <row r="118" spans="2:7" ht="36" customHeight="1" x14ac:dyDescent="0.2">
      <c r="B118" s="55"/>
      <c r="C118" s="104" t="s">
        <v>95</v>
      </c>
      <c r="D118" s="104"/>
      <c r="E118" s="104"/>
      <c r="F118" s="104"/>
      <c r="G118" s="104"/>
    </row>
    <row r="119" spans="2:7" ht="33.75" customHeight="1" x14ac:dyDescent="0.2">
      <c r="B119" s="55"/>
      <c r="C119" s="104" t="s">
        <v>110</v>
      </c>
      <c r="D119" s="104"/>
      <c r="E119" s="104"/>
      <c r="F119" s="104"/>
      <c r="G119" s="104"/>
    </row>
    <row r="120" spans="2:7" ht="20.25" customHeight="1" x14ac:dyDescent="0.2">
      <c r="B120" s="55"/>
      <c r="C120" s="104" t="s">
        <v>111</v>
      </c>
      <c r="D120" s="104"/>
      <c r="E120" s="104"/>
      <c r="F120" s="104"/>
      <c r="G120" s="104"/>
    </row>
    <row r="122" spans="2:7" ht="15" x14ac:dyDescent="0.25">
      <c r="B122" s="55"/>
      <c r="C122" s="54" t="s">
        <v>64</v>
      </c>
      <c r="D122" s="59"/>
      <c r="E122" s="56"/>
    </row>
    <row r="123" spans="2:7" ht="15" x14ac:dyDescent="0.25">
      <c r="B123" s="55"/>
      <c r="C123" s="42"/>
      <c r="D123" s="59"/>
      <c r="E123" s="56"/>
    </row>
    <row r="124" spans="2:7" ht="50.25" customHeight="1" x14ac:dyDescent="0.25">
      <c r="B124" s="55" t="s">
        <v>34</v>
      </c>
      <c r="C124" s="42" t="s">
        <v>145</v>
      </c>
      <c r="D124" s="93" t="s">
        <v>42</v>
      </c>
      <c r="E124" s="56">
        <v>4.5</v>
      </c>
      <c r="G124" s="30">
        <f>E124*F124</f>
        <v>0</v>
      </c>
    </row>
    <row r="125" spans="2:7" ht="15" x14ac:dyDescent="0.25">
      <c r="B125" s="55"/>
      <c r="C125" s="113"/>
      <c r="D125" s="114"/>
      <c r="E125" s="115"/>
      <c r="F125" s="40"/>
      <c r="G125" s="41"/>
    </row>
    <row r="126" spans="2:7" ht="15" x14ac:dyDescent="0.25">
      <c r="B126" s="55"/>
      <c r="C126" s="54" t="s">
        <v>112</v>
      </c>
      <c r="D126" s="59"/>
      <c r="E126" s="56"/>
      <c r="G126" s="30">
        <f>SUM(G124:G125)</f>
        <v>0</v>
      </c>
    </row>
    <row r="129" spans="1:7" s="82" customFormat="1" ht="15" x14ac:dyDescent="0.25">
      <c r="A129" s="76"/>
      <c r="B129" s="77" t="s">
        <v>114</v>
      </c>
      <c r="C129" s="78" t="s">
        <v>161</v>
      </c>
      <c r="D129" s="79"/>
      <c r="E129" s="80"/>
      <c r="F129" s="81"/>
      <c r="G129" s="80"/>
    </row>
    <row r="130" spans="1:7" x14ac:dyDescent="0.2">
      <c r="B130" s="39"/>
      <c r="C130" s="34"/>
      <c r="D130" s="60"/>
      <c r="E130" s="65"/>
      <c r="F130" s="66"/>
      <c r="G130" s="65"/>
    </row>
    <row r="131" spans="1:7" x14ac:dyDescent="0.2">
      <c r="B131" s="39"/>
      <c r="C131" s="35" t="s">
        <v>68</v>
      </c>
      <c r="D131" s="60"/>
      <c r="E131" s="65"/>
      <c r="F131" s="66"/>
      <c r="G131" s="65"/>
    </row>
    <row r="132" spans="1:7" ht="29.25" customHeight="1" x14ac:dyDescent="0.2">
      <c r="B132" s="39"/>
      <c r="C132" s="103" t="s">
        <v>109</v>
      </c>
      <c r="D132" s="103"/>
      <c r="E132" s="103"/>
      <c r="F132" s="103"/>
      <c r="G132" s="103"/>
    </row>
    <row r="133" spans="1:7" ht="42" customHeight="1" x14ac:dyDescent="0.2">
      <c r="B133" s="39"/>
      <c r="C133" s="102" t="s">
        <v>18</v>
      </c>
      <c r="D133" s="102"/>
      <c r="E133" s="102"/>
      <c r="F133" s="102"/>
      <c r="G133" s="102"/>
    </row>
    <row r="134" spans="1:7" ht="22.5" customHeight="1" x14ac:dyDescent="0.2">
      <c r="B134" s="39"/>
      <c r="C134" s="102" t="s">
        <v>86</v>
      </c>
      <c r="D134" s="102"/>
      <c r="E134" s="102"/>
      <c r="F134" s="102"/>
      <c r="G134" s="102"/>
    </row>
    <row r="135" spans="1:7" ht="17.25" customHeight="1" x14ac:dyDescent="0.2">
      <c r="B135" s="39"/>
      <c r="C135" s="103" t="s">
        <v>115</v>
      </c>
      <c r="D135" s="103"/>
      <c r="E135" s="103"/>
      <c r="F135" s="103"/>
      <c r="G135" s="103"/>
    </row>
    <row r="136" spans="1:7" ht="40.5" customHeight="1" x14ac:dyDescent="0.2">
      <c r="B136" s="39"/>
      <c r="C136" s="103" t="s">
        <v>116</v>
      </c>
      <c r="D136" s="103"/>
      <c r="E136" s="103"/>
      <c r="F136" s="103"/>
      <c r="G136" s="103"/>
    </row>
    <row r="137" spans="1:7" ht="29.25" customHeight="1" x14ac:dyDescent="0.2">
      <c r="B137" s="39"/>
      <c r="C137" s="102" t="s">
        <v>117</v>
      </c>
      <c r="D137" s="102"/>
      <c r="E137" s="102"/>
      <c r="F137" s="102"/>
      <c r="G137" s="102"/>
    </row>
    <row r="138" spans="1:7" ht="15" customHeight="1" x14ac:dyDescent="0.2">
      <c r="B138" s="39"/>
      <c r="C138" s="103" t="s">
        <v>118</v>
      </c>
      <c r="D138" s="103"/>
      <c r="E138" s="103"/>
      <c r="F138" s="103"/>
      <c r="G138" s="103"/>
    </row>
    <row r="139" spans="1:7" ht="15" customHeight="1" x14ac:dyDescent="0.2">
      <c r="B139" s="39"/>
      <c r="C139" s="103" t="s">
        <v>119</v>
      </c>
      <c r="D139" s="103"/>
      <c r="E139" s="103"/>
      <c r="F139" s="103"/>
      <c r="G139" s="103"/>
    </row>
    <row r="140" spans="1:7" ht="30.75" customHeight="1" x14ac:dyDescent="0.2">
      <c r="B140" s="39"/>
      <c r="C140" s="103" t="s">
        <v>120</v>
      </c>
      <c r="D140" s="103"/>
      <c r="E140" s="103"/>
      <c r="F140" s="103"/>
      <c r="G140" s="103"/>
    </row>
    <row r="141" spans="1:7" ht="28.5" customHeight="1" x14ac:dyDescent="0.2">
      <c r="B141" s="39"/>
      <c r="C141" s="103" t="s">
        <v>121</v>
      </c>
      <c r="D141" s="103"/>
      <c r="E141" s="103"/>
      <c r="F141" s="103"/>
      <c r="G141" s="103"/>
    </row>
    <row r="142" spans="1:7" ht="39.75" customHeight="1" x14ac:dyDescent="0.2">
      <c r="B142" s="39"/>
      <c r="C142" s="103" t="s">
        <v>122</v>
      </c>
      <c r="D142" s="103"/>
      <c r="E142" s="103"/>
      <c r="F142" s="103"/>
      <c r="G142" s="103"/>
    </row>
    <row r="143" spans="1:7" ht="30" customHeight="1" x14ac:dyDescent="0.2">
      <c r="B143" s="39"/>
      <c r="C143" s="103" t="s">
        <v>123</v>
      </c>
      <c r="D143" s="103"/>
      <c r="E143" s="103"/>
      <c r="F143" s="103"/>
      <c r="G143" s="103"/>
    </row>
    <row r="144" spans="1:7" ht="28.5" customHeight="1" x14ac:dyDescent="0.2">
      <c r="B144" s="39"/>
      <c r="C144" s="103" t="s">
        <v>124</v>
      </c>
      <c r="D144" s="103"/>
      <c r="E144" s="103"/>
      <c r="F144" s="103"/>
      <c r="G144" s="103"/>
    </row>
    <row r="145" spans="1:7" ht="20.25" customHeight="1" x14ac:dyDescent="0.2">
      <c r="B145" s="39"/>
      <c r="C145" s="102" t="s">
        <v>125</v>
      </c>
      <c r="D145" s="102"/>
      <c r="E145" s="102"/>
      <c r="F145" s="102"/>
      <c r="G145" s="102"/>
    </row>
    <row r="147" spans="1:7" x14ac:dyDescent="0.2">
      <c r="B147" s="39"/>
      <c r="C147" s="35" t="s">
        <v>64</v>
      </c>
      <c r="D147" s="60"/>
      <c r="E147" s="65"/>
    </row>
    <row r="148" spans="1:7" x14ac:dyDescent="0.2">
      <c r="B148" s="39"/>
      <c r="C148" s="34"/>
      <c r="D148" s="60"/>
      <c r="E148" s="65"/>
    </row>
    <row r="149" spans="1:7" ht="38.25" x14ac:dyDescent="0.2">
      <c r="B149" s="39" t="s">
        <v>34</v>
      </c>
      <c r="C149" s="34" t="s">
        <v>146</v>
      </c>
      <c r="D149" s="91" t="s">
        <v>42</v>
      </c>
      <c r="E149" s="65">
        <v>25</v>
      </c>
      <c r="G149" s="30">
        <f>E149*F149</f>
        <v>0</v>
      </c>
    </row>
    <row r="150" spans="1:7" x14ac:dyDescent="0.2">
      <c r="B150" s="39"/>
      <c r="C150" s="34"/>
      <c r="D150" s="91"/>
      <c r="E150" s="65"/>
    </row>
    <row r="151" spans="1:7" ht="25.5" x14ac:dyDescent="0.2">
      <c r="B151" s="39" t="s">
        <v>35</v>
      </c>
      <c r="C151" s="34" t="s">
        <v>147</v>
      </c>
      <c r="D151" s="91" t="s">
        <v>42</v>
      </c>
      <c r="E151" s="65">
        <v>170</v>
      </c>
      <c r="G151" s="30">
        <f>E151*F151</f>
        <v>0</v>
      </c>
    </row>
    <row r="152" spans="1:7" x14ac:dyDescent="0.2">
      <c r="B152" s="39"/>
      <c r="C152" s="34"/>
      <c r="D152" s="91"/>
      <c r="E152" s="65"/>
    </row>
    <row r="153" spans="1:7" ht="25.5" x14ac:dyDescent="0.2">
      <c r="B153" s="39" t="s">
        <v>36</v>
      </c>
      <c r="C153" s="34" t="s">
        <v>148</v>
      </c>
      <c r="D153" s="91" t="s">
        <v>53</v>
      </c>
      <c r="E153" s="65">
        <v>105</v>
      </c>
      <c r="G153" s="30">
        <f t="shared" ref="G153:G155" si="3">E153*F153</f>
        <v>0</v>
      </c>
    </row>
    <row r="154" spans="1:7" x14ac:dyDescent="0.2">
      <c r="B154" s="39"/>
      <c r="C154" s="34"/>
      <c r="D154" s="91"/>
      <c r="E154" s="65"/>
    </row>
    <row r="155" spans="1:7" ht="38.25" x14ac:dyDescent="0.2">
      <c r="B155" s="39" t="s">
        <v>37</v>
      </c>
      <c r="C155" s="34" t="s">
        <v>149</v>
      </c>
      <c r="D155" s="91" t="s">
        <v>42</v>
      </c>
      <c r="E155" s="65">
        <v>2.2999999999999998</v>
      </c>
      <c r="G155" s="30">
        <f t="shared" si="3"/>
        <v>0</v>
      </c>
    </row>
    <row r="156" spans="1:7" x14ac:dyDescent="0.2">
      <c r="B156" s="39"/>
      <c r="C156" s="69"/>
      <c r="D156" s="70"/>
      <c r="E156" s="71"/>
      <c r="F156" s="40"/>
      <c r="G156" s="41"/>
    </row>
    <row r="157" spans="1:7" x14ac:dyDescent="0.2">
      <c r="B157" s="39"/>
      <c r="C157" s="35" t="s">
        <v>126</v>
      </c>
      <c r="D157" s="60"/>
      <c r="E157" s="65"/>
      <c r="G157" s="30">
        <f>SUM(G149:G156)</f>
        <v>0</v>
      </c>
    </row>
    <row r="160" spans="1:7" s="82" customFormat="1" ht="15" x14ac:dyDescent="0.25">
      <c r="A160" s="76"/>
      <c r="B160" s="83" t="s">
        <v>150</v>
      </c>
      <c r="C160" s="84" t="s">
        <v>151</v>
      </c>
      <c r="D160" s="85"/>
      <c r="E160" s="85"/>
      <c r="F160" s="85"/>
      <c r="G160" s="86"/>
    </row>
    <row r="162" spans="1:7" ht="25.5" x14ac:dyDescent="0.2">
      <c r="B162" s="39" t="s">
        <v>34</v>
      </c>
      <c r="C162" s="34" t="s">
        <v>152</v>
      </c>
      <c r="D162" s="91" t="s">
        <v>53</v>
      </c>
      <c r="E162" s="65">
        <v>50</v>
      </c>
      <c r="G162" s="30">
        <f t="shared" ref="G162" si="4">E162*F162</f>
        <v>0</v>
      </c>
    </row>
    <row r="163" spans="1:7" x14ac:dyDescent="0.2">
      <c r="D163" s="92"/>
    </row>
    <row r="164" spans="1:7" ht="76.5" x14ac:dyDescent="0.2">
      <c r="B164" s="39" t="s">
        <v>35</v>
      </c>
      <c r="C164" s="34" t="s">
        <v>153</v>
      </c>
      <c r="D164" s="91" t="s">
        <v>41</v>
      </c>
      <c r="E164" s="65">
        <v>1</v>
      </c>
      <c r="G164" s="30">
        <f t="shared" ref="G164" si="5">E164*F164</f>
        <v>0</v>
      </c>
    </row>
    <row r="165" spans="1:7" x14ac:dyDescent="0.2">
      <c r="C165" s="116"/>
      <c r="D165" s="40"/>
      <c r="E165" s="40"/>
      <c r="F165" s="40"/>
      <c r="G165" s="41"/>
    </row>
    <row r="166" spans="1:7" x14ac:dyDescent="0.2">
      <c r="B166" s="39"/>
      <c r="C166" s="35" t="s">
        <v>154</v>
      </c>
      <c r="D166" s="60"/>
      <c r="E166" s="65"/>
      <c r="G166" s="30">
        <f>SUM(G162:G165)</f>
        <v>0</v>
      </c>
    </row>
    <row r="167" spans="1:7" x14ac:dyDescent="0.2">
      <c r="B167" s="39"/>
      <c r="C167" s="35"/>
      <c r="D167" s="60"/>
      <c r="E167" s="65"/>
    </row>
    <row r="168" spans="1:7" x14ac:dyDescent="0.2">
      <c r="B168" s="39"/>
      <c r="C168" s="35"/>
      <c r="D168" s="60"/>
      <c r="E168" s="65"/>
    </row>
    <row r="169" spans="1:7" s="82" customFormat="1" ht="15" x14ac:dyDescent="0.25">
      <c r="A169" s="76"/>
      <c r="B169" s="87" t="s">
        <v>5</v>
      </c>
      <c r="C169" s="78" t="s">
        <v>6</v>
      </c>
      <c r="D169" s="88"/>
      <c r="E169" s="89"/>
      <c r="F169" s="85"/>
      <c r="G169" s="86"/>
    </row>
    <row r="171" spans="1:7" s="82" customFormat="1" ht="15" x14ac:dyDescent="0.25">
      <c r="A171" s="76"/>
      <c r="B171" s="77" t="s">
        <v>2</v>
      </c>
      <c r="C171" s="78" t="s">
        <v>7</v>
      </c>
      <c r="D171" s="90"/>
      <c r="E171" s="80"/>
      <c r="F171" s="85"/>
      <c r="G171" s="86"/>
    </row>
    <row r="172" spans="1:7" x14ac:dyDescent="0.2">
      <c r="B172" s="38"/>
      <c r="C172" s="35"/>
      <c r="D172" s="61"/>
      <c r="E172" s="64"/>
    </row>
    <row r="173" spans="1:7" x14ac:dyDescent="0.2">
      <c r="B173" s="39"/>
      <c r="C173" s="34"/>
      <c r="D173" s="61"/>
      <c r="E173" s="65"/>
    </row>
    <row r="174" spans="1:7" x14ac:dyDescent="0.2">
      <c r="B174" s="38"/>
      <c r="C174" s="35" t="s">
        <v>64</v>
      </c>
      <c r="D174" s="60"/>
      <c r="E174" s="65"/>
    </row>
    <row r="175" spans="1:7" x14ac:dyDescent="0.2">
      <c r="B175" s="39"/>
      <c r="C175" s="34"/>
      <c r="D175" s="61"/>
      <c r="E175" s="65"/>
    </row>
    <row r="176" spans="1:7" x14ac:dyDescent="0.2">
      <c r="B176" s="39"/>
      <c r="C176" s="35" t="s">
        <v>127</v>
      </c>
      <c r="D176" s="61"/>
      <c r="E176" s="65"/>
    </row>
    <row r="177" spans="1:7" x14ac:dyDescent="0.2">
      <c r="B177" s="39"/>
      <c r="C177" s="34"/>
      <c r="D177" s="61"/>
      <c r="E177" s="65"/>
    </row>
    <row r="178" spans="1:7" ht="89.25" x14ac:dyDescent="0.2">
      <c r="B178" s="39" t="s">
        <v>34</v>
      </c>
      <c r="C178" s="34" t="s">
        <v>164</v>
      </c>
      <c r="D178" s="61" t="s">
        <v>53</v>
      </c>
      <c r="E178" s="65">
        <v>50</v>
      </c>
      <c r="G178" s="30">
        <f>E178*F178</f>
        <v>0</v>
      </c>
    </row>
    <row r="179" spans="1:7" x14ac:dyDescent="0.2">
      <c r="B179" s="39"/>
      <c r="C179" s="69"/>
      <c r="D179" s="117"/>
      <c r="E179" s="71"/>
      <c r="F179" s="40"/>
      <c r="G179" s="41"/>
    </row>
    <row r="180" spans="1:7" x14ac:dyDescent="0.2">
      <c r="B180" s="38"/>
      <c r="C180" s="35" t="s">
        <v>128</v>
      </c>
      <c r="D180" s="61"/>
      <c r="E180" s="64"/>
      <c r="G180" s="30">
        <f>SUM(G178:G179)</f>
        <v>0</v>
      </c>
    </row>
    <row r="183" spans="1:7" s="82" customFormat="1" ht="15" x14ac:dyDescent="0.25">
      <c r="A183" s="76"/>
      <c r="B183" s="77" t="s">
        <v>3</v>
      </c>
      <c r="C183" s="78" t="s">
        <v>129</v>
      </c>
      <c r="D183" s="79"/>
      <c r="E183" s="80"/>
      <c r="F183" s="85"/>
      <c r="G183" s="86"/>
    </row>
    <row r="184" spans="1:7" x14ac:dyDescent="0.2">
      <c r="B184" s="38"/>
      <c r="C184" s="57"/>
      <c r="D184" s="62"/>
      <c r="E184" s="67"/>
    </row>
    <row r="185" spans="1:7" x14ac:dyDescent="0.2">
      <c r="B185" s="39"/>
      <c r="C185" s="34"/>
      <c r="D185" s="60"/>
      <c r="E185" s="65" t="s">
        <v>31</v>
      </c>
    </row>
    <row r="186" spans="1:7" x14ac:dyDescent="0.2">
      <c r="B186" s="39"/>
      <c r="C186" s="34"/>
      <c r="D186" s="60"/>
      <c r="E186" s="65"/>
    </row>
    <row r="187" spans="1:7" x14ac:dyDescent="0.2">
      <c r="B187" s="39" t="s">
        <v>34</v>
      </c>
      <c r="C187" s="34" t="s">
        <v>131</v>
      </c>
      <c r="D187" s="61" t="s">
        <v>130</v>
      </c>
      <c r="E187" s="65">
        <v>16</v>
      </c>
      <c r="G187" s="30">
        <f t="shared" ref="G187" si="6">E187*F187</f>
        <v>0</v>
      </c>
    </row>
    <row r="188" spans="1:7" x14ac:dyDescent="0.2">
      <c r="B188" s="68"/>
      <c r="C188" s="69"/>
      <c r="D188" s="70"/>
      <c r="E188" s="71"/>
      <c r="F188" s="40"/>
      <c r="G188" s="41"/>
    </row>
    <row r="189" spans="1:7" x14ac:dyDescent="0.2">
      <c r="B189" s="72"/>
      <c r="C189" s="73" t="s">
        <v>132</v>
      </c>
      <c r="D189" s="74"/>
      <c r="E189" s="75"/>
      <c r="F189" s="40"/>
      <c r="G189" s="41">
        <f>SUM(G187:G188)</f>
        <v>0</v>
      </c>
    </row>
  </sheetData>
  <sheetProtection selectLockedCells="1" selectUnlockedCells="1"/>
  <mergeCells count="48">
    <mergeCell ref="A2:G2"/>
    <mergeCell ref="A5:B5"/>
    <mergeCell ref="C11:G11"/>
    <mergeCell ref="C12:G12"/>
    <mergeCell ref="C13:G13"/>
    <mergeCell ref="C44:G44"/>
    <mergeCell ref="C45:G45"/>
    <mergeCell ref="C14:G14"/>
    <mergeCell ref="C15:G15"/>
    <mergeCell ref="C16:G16"/>
    <mergeCell ref="C17:G17"/>
    <mergeCell ref="C18:G18"/>
    <mergeCell ref="C39:G39"/>
    <mergeCell ref="C40:G40"/>
    <mergeCell ref="C41:G41"/>
    <mergeCell ref="C42:G42"/>
    <mergeCell ref="C43:G43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117:G117"/>
    <mergeCell ref="C118:G118"/>
    <mergeCell ref="C119:G119"/>
    <mergeCell ref="C120:G120"/>
    <mergeCell ref="C132:G132"/>
    <mergeCell ref="C133:G133"/>
    <mergeCell ref="C134:G134"/>
    <mergeCell ref="C135:G135"/>
    <mergeCell ref="C136:G136"/>
    <mergeCell ref="C137:G137"/>
    <mergeCell ref="C138:G138"/>
    <mergeCell ref="C144:G144"/>
    <mergeCell ref="C145:G145"/>
    <mergeCell ref="C139:G139"/>
    <mergeCell ref="C140:G140"/>
    <mergeCell ref="C141:G141"/>
    <mergeCell ref="C142:G142"/>
    <mergeCell ref="C143:G143"/>
  </mergeCells>
  <pageMargins left="1.1811023622047245" right="0.86614173228346458" top="0.98425196850393704" bottom="0.78740157480314965" header="0.39370078740157483" footer="0.39370078740157483"/>
  <pageSetup paperSize="9" scale="80" firstPageNumber="0" fitToWidth="0" fitToHeight="0" orientation="portrait" r:id="rId1"/>
  <headerFooter alignWithMargins="0">
    <oddHeader>&amp;L&amp;"Consolas,Običajno"ŠT. PROJEKTA: 50/2018-19
INVESTITOR: MESTNA OBČINA NOVO MESTO
OBJEKT: SANACIJA PODPORNIH ZIDOV NA POKOPALIŠČU V SMOLENJI VASI</oddHeader>
    <oddFooter>&amp;L&amp;"Consolas,Običajno"   &amp;8   V Novem mestu. dne: &amp;D&amp;R&amp;"Consolas,Običajno"&amp;8&amp;P \ &amp;N strani</oddFooter>
  </headerFooter>
  <rowBreaks count="5" manualBreakCount="5">
    <brk id="68" max="6" man="1"/>
    <brk id="113" max="6" man="1"/>
    <brk id="128" max="6" man="1"/>
    <brk id="159" max="6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Rekapitulacija</vt:lpstr>
      <vt:lpstr>Opombe</vt:lpstr>
      <vt:lpstr>SMOLENJA VAS     </vt:lpstr>
      <vt:lpstr>'SMOLENJA VAS     '!Področje_tiskanja</vt:lpstr>
      <vt:lpstr>'SMOLENJA VAS     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Rokk</dc:creator>
  <cp:lastModifiedBy>smiljantomljanovic</cp:lastModifiedBy>
  <cp:lastPrinted>2019-02-18T07:50:31Z</cp:lastPrinted>
  <dcterms:created xsi:type="dcterms:W3CDTF">2018-10-08T11:42:33Z</dcterms:created>
  <dcterms:modified xsi:type="dcterms:W3CDTF">2019-03-14T11:24:02Z</dcterms:modified>
</cp:coreProperties>
</file>