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0290" windowHeight="12825" firstSheet="1" activeTab="7"/>
  </bookViews>
  <sheets>
    <sheet name="REKAPIT. PO KANALIH" sheetId="1" r:id="rId1"/>
    <sheet name="Kanal A" sheetId="2" r:id="rId2"/>
    <sheet name="Kanal B" sheetId="3" r:id="rId3"/>
    <sheet name="Kanal B1" sheetId="4" r:id="rId4"/>
    <sheet name="Kanal B2" sheetId="5" r:id="rId5"/>
    <sheet name="Kanal C" sheetId="6" r:id="rId6"/>
    <sheet name="Kanal C1" sheetId="7" r:id="rId7"/>
    <sheet name="Kanal D" sheetId="8" r:id="rId8"/>
  </sheets>
  <definedNames>
    <definedName name="_xlnm.Print_Area" localSheetId="1">'Kanal A'!$A$1:$G$731</definedName>
    <definedName name="_xlnm.Print_Area" localSheetId="2">'Kanal B'!$A$1:$G$732</definedName>
    <definedName name="_xlnm.Print_Area" localSheetId="3">'Kanal B1'!$A$1:$G$736</definedName>
    <definedName name="_xlnm.Print_Area" localSheetId="4">'Kanal B2'!$A$1:$G$726</definedName>
    <definedName name="_xlnm.Print_Area" localSheetId="5">'Kanal C'!$A$1:$G$735</definedName>
    <definedName name="_xlnm.Print_Area" localSheetId="6">'Kanal C1'!$A$1:$G$732</definedName>
    <definedName name="_xlnm.Print_Area" localSheetId="7">'Kanal D'!$A$1:$G$732</definedName>
    <definedName name="_xlnm.Print_Area" localSheetId="0">'REKAPIT. PO KANALIH'!$A$1:$E$45</definedName>
  </definedNames>
  <calcPr fullCalcOnLoad="1"/>
</workbook>
</file>

<file path=xl/sharedStrings.xml><?xml version="1.0" encoding="utf-8"?>
<sst xmlns="http://schemas.openxmlformats.org/spreadsheetml/2006/main" count="3767" uniqueCount="377">
  <si>
    <t>03.005</t>
  </si>
  <si>
    <t>03.005b</t>
  </si>
  <si>
    <t>Dobava in polaganje kanalizacijskih cevi iz centrifugiranega poliestra SN 10000 na peščeno posteljico debeline 12cm, kompletno z vsemi potrebnimi deli in prenosi; DN 200</t>
  </si>
  <si>
    <t>Dobava in polaganje kanalizacijskih cevi iz centrifugiranega poliestra SN 10000 na betonsko podlago ter obbetoniranjem cevi 10 cm nad temenom in ob straneh, kompletno s spajanjem ter vsemi pomožnimi deli in prenosi in dobavo in vgraditvijo betona; DN 200</t>
  </si>
  <si>
    <t>Priprava gradbišča v dolžini l=109 m, odstranitev eventuelnih ovir, ureditev delovnega platoja, po končanih delih vzpostavitev prvotnega stanja;</t>
  </si>
  <si>
    <t>Priprava gradbišča v dolžini l=351 m, odstranitev eventuelnih ovir, ureditev delovnega platoja, po končanih delih vzpostavitev prvotnega stanja;</t>
  </si>
  <si>
    <t>Priprava gradbišča v dolžini l=30 m, odstranitev eventuelnih ovir, ureditev delovnega platoja, po končanih delih vzpostavitev prvotnega stanja;</t>
  </si>
  <si>
    <t>Izkop v zemlji IV.ktg, ocena 30 % izkopa</t>
  </si>
  <si>
    <t>Zasip jarka z izkopanim materialom in komprimiranjem v slojih po 20 cm</t>
  </si>
  <si>
    <t>Izkop v zemlji III.ktg, ocena 50 % izkopa</t>
  </si>
  <si>
    <t>01.040</t>
  </si>
  <si>
    <t>02.160</t>
  </si>
  <si>
    <t>02.170</t>
  </si>
  <si>
    <t>02.065</t>
  </si>
  <si>
    <t>Izvedba betonskih ojačitev cevi pri velikih padcih, kompletno z vsemi pcmožnimi deli in prenosi in dobavo in vgraditvijo betona</t>
  </si>
  <si>
    <t>kos</t>
  </si>
  <si>
    <t>03.090</t>
  </si>
  <si>
    <t>Ureditev brežine potoka z oblogo iz kamna lomljenca položenega na podlago iz nabite ilovice, lomljenec do debeline 20 cm</t>
  </si>
  <si>
    <t>Ureditev dna potoka z oblogo iz kamna lomljenca položenega na podlago iz betona MB 10, z zalivanjem stikov med kamni, lomljenec do debeline 20 cm</t>
  </si>
  <si>
    <t>03.130</t>
  </si>
  <si>
    <t>03.140</t>
  </si>
  <si>
    <t>03.150</t>
  </si>
  <si>
    <t>04.030</t>
  </si>
  <si>
    <t>01.060</t>
  </si>
  <si>
    <t>Izvajanje projektantskega nadzora</t>
  </si>
  <si>
    <t>Kombiniran izkop jarkov v strugi potoka s poševnim odsekavanjem stranic jarka, z odmetavanjem izkopanega materiala ob robu potoka;</t>
  </si>
  <si>
    <t>Izkop v zemlji IV-V.ktg, ocena 50 % izkopa</t>
  </si>
  <si>
    <t>02.055</t>
  </si>
  <si>
    <t>02.135</t>
  </si>
  <si>
    <t>Izvedba finalnega sloja makadamskega cestišča in dvorišč s peskom v debelini 5 cm</t>
  </si>
  <si>
    <t>02.180</t>
  </si>
  <si>
    <t>02.190</t>
  </si>
  <si>
    <t xml:space="preserve">Preizkus vodotesnosti kanalizacijskih  cevi po veljavnih standardih:   </t>
  </si>
  <si>
    <t>03.013</t>
  </si>
  <si>
    <t>03.014</t>
  </si>
  <si>
    <t>03.040</t>
  </si>
  <si>
    <t>BETONSKA IN AB DELA</t>
  </si>
  <si>
    <t xml:space="preserve">Zakoličenje osi kanalizacije z zavarovanjem osi, oznako revizijskih jaškov, vris v kataster in izdelava geodetskega posnetka </t>
  </si>
  <si>
    <t>Identifikacija obstoječih podzemnih instalacij in komunalnih vodov s strani pooblaščenih predstavnikov upravljalcev instalacij z oznako križanj;</t>
  </si>
  <si>
    <t>Ročni izkop ob obstoječih podzemnih inštalacijah, na mestih prevezav, križanj in približevanj ter na mestih, kjer kanal poteka v strmi brežini. Izkop v zemlji III. do IV. ktg;</t>
  </si>
  <si>
    <t xml:space="preserve">Izdelava, dobava in kompletna montaža kaskadnih revizijskih jaškov s podslapjem, globine 2,5 - 3,0m iz poliestrske cevi fi 100 cm, z napravo AB temelja in venca, obdelavo vtokov in iztoka  ter z vgraditvijo LTŽ pokrova s tesnenjem, fi 600mm nosilnosti 400kN ; </t>
  </si>
  <si>
    <t>03.064b</t>
  </si>
  <si>
    <t>03.130b</t>
  </si>
  <si>
    <t>03.145b</t>
  </si>
  <si>
    <t>Dobava materiala in kompletna izvedba cevi za priključek župnišča iz PE ali PVC cevi fi 150mm v zaščitni cevi fi 300 mm, dolžina do 7 m, s prebojem - prečkanje regionalne ceste</t>
  </si>
  <si>
    <t>Izdelava projekta izvedenih del in projekta za obratovanje in vzdrževanje</t>
  </si>
  <si>
    <t>Asfaltiranje cestišča z dvoslojnim asfaltom, nosilni sloj bitugramoz v debelini 6 cm, frakcije 0-32 mm in obrabni sloj asfaltbeton v debelini 3 cm, frakcije 0-32 mm, stike z obstoječim asfaltom je potrebno zatesniti z elastobitumenskim trakom, asfalt debeline 9 cm;</t>
  </si>
  <si>
    <t>02.131</t>
  </si>
  <si>
    <t>Preplastitev obstoječega asfaltnega cestišča regionalne ceste; obrabni sloj asfaltbeton v debelini 3 cm;</t>
  </si>
  <si>
    <t>03.073</t>
  </si>
  <si>
    <t xml:space="preserve">Izdelava, dobava in kompletna montaža revizijskih jaškov globine do 5,0 - 5,5m iz poliestrske cevi fi 100 cm, z napravo AB temelja in venca, obdelavo vtokov in iztoka  ter z vgraditvijo LTŽ pokrova s tesnenjem, fi 600mm nosilnosti 400kN ; </t>
  </si>
  <si>
    <t>03.145c</t>
  </si>
  <si>
    <t>Dobava materiala in kompletna izvedba cevi za priključek objektov na nasprotni strani regionalne ceste (župnišče in objekti s hišno št. 3,5 in 7) do javnega kanala, iz PE ali PVC cevi fi 150mm v zaščitni cevi fi 300 mm, dolžine 6 do 7 m, s prebojem - prečkanje regionalne ceste</t>
  </si>
  <si>
    <t>03.062b</t>
  </si>
  <si>
    <t xml:space="preserve">Izdelava, dobava in kompletna montaža kaskadnih revizijskih jaškov s podslapjem, globine 2,0 - 2,5m iz poliestrske cevi fi 100 cm, z napravo AB temelja in venca, obdelavo vtokov in iztoka  ter z vgraditvijo LTŽ pokrova s tesnenjem, fi 600mm nosilnosti 400kN ; </t>
  </si>
  <si>
    <t>Postavitev gradbenih profilov na vzpostavljeno os trase cevovoda ter določitev nivoja za merjenje globine izkopa in polaganje cevovoda</t>
  </si>
  <si>
    <t>02.022</t>
  </si>
  <si>
    <t>Rušenje betonskih cestnih robnikov z nakladanjem in odvozom izkopanega materiala na deponijo do 10 km ;</t>
  </si>
  <si>
    <t>02.132</t>
  </si>
  <si>
    <t>Ponovna izvedba betonskih stopnic, vse komplet</t>
  </si>
  <si>
    <t xml:space="preserve">Izdelava AB kinete vključno z dobavo in strojnim vgrajevanjem armiranega vodotesnega betona MB 30, prerez 0,12-0,20 m3/m2, vgradnjo srednje zahtevne armature in opaženjem. </t>
  </si>
  <si>
    <t>SKUPAJ BETONSKA IN AB DELA</t>
  </si>
  <si>
    <t>Dobava in polaganje kanalizacijskih cevi iz centrifugiranega poliestra SN 10000 na peščeno posteljico debeline 15cm, kompletno z vsemi potrebnimi deli in prenosi; DN 900</t>
  </si>
  <si>
    <t>Dobava in polaganje kanalizacijskih cevi iz centrifugiranega poliestra SN 10000 na peščeno posteljico debeline 15cm, kompletno z vsemi potrebnimi deli in prenosi; DN 500</t>
  </si>
  <si>
    <t>Dobava in polaganje kanalizacijskih cevi iz centrifugiranega poliestra SN 10000 na peščeno posteljico debeline 15cm, kompletno z vsemi potrebnimi deli in prenosi; DN 400</t>
  </si>
  <si>
    <t xml:space="preserve">Preizkus vodotesnosti revizijskih kanalizacijskih jaškov po veljavnih standardih. Jaški globine do 4m;   </t>
  </si>
  <si>
    <t xml:space="preserve">Preizkus vodotesnosti revizijskih kanalizacijskih jaškov po veljavnih standardih. Jaški globine do 6m;   </t>
  </si>
  <si>
    <t>Ostala nepredvidena  dela; obračun po dejanskih stroških porabe časa in materiala po vpisu v gradbeni dnevnik; Ocena 5% od vrednosti del, obračun po dejanskih stroških</t>
  </si>
  <si>
    <t>Križanje kanalizacijske cevi pod obstoječim TK kablom. TK kabel se odreže, vstavi v zaščitno PVC DN 110 in se ponovno poveže - izvedba po navodilih in soglasju TELEKOM-a.</t>
  </si>
  <si>
    <t>Zidarska dela na obstoječi kanalizaciji - blindiranje obstoječih cevi, ki se ukinejo, pri iztoku iz jaška, obdelava obstoječih jaškov, vključno s potrebnim materialom                                             OPOMBA: Izdelava novih jaškov in polaganje cevi je kalkulirana posebej</t>
  </si>
  <si>
    <t>Dobava materialov in kompletna izvedba hišnega priključka iz PVC cevi fi 150 mm, do parcelne meje, izkopom, pripravo posteljice in zasipom cevi in začasnim blindiranjem cevi na koncu</t>
  </si>
  <si>
    <t>03.145</t>
  </si>
  <si>
    <t>m</t>
  </si>
  <si>
    <t>Dobava materialov in kompletna izvedba priključkov kanalizacije iz PVC cevi fi 300 oz. PE cevi fi 250 mm pod cesto, do parcelne meje, izkopom, pripravo posteljice in zasipom cevi in začasnim blindiranjem cevi na koncu</t>
  </si>
  <si>
    <t>Križanje kanalizacijske cevi s komunalnimi vodi, vključno z zaščitno cevjo, zasipom in s sprotnim utrjevanjem v slojih po 20 cm.</t>
  </si>
  <si>
    <t>01.070</t>
  </si>
  <si>
    <t>01.080</t>
  </si>
  <si>
    <t>Izdelava varnostnega načrta</t>
  </si>
  <si>
    <t>Dobava materiala in kompletna izvedba cevi za priključek gasilskega doma iz PE ali PVC cevi fi 200mm v zaščitni cevi fi 500 mm, dolžina do 15 m, s prebojem - prečkanje regionalne ceste</t>
  </si>
  <si>
    <t>Dobava materiala in kompletna izvedba priključka iz PE ali PVC cevi fi 200mm, vključno z revizijskim jaškom fi 600mm, pokrov 150 kN, izkopom, pripravo posteljice in zasipom cevi (po detajlu v grafičnih prilogah)</t>
  </si>
  <si>
    <t>01.042</t>
  </si>
  <si>
    <t>Geodetski posnetek izvedenega cevovoda</t>
  </si>
  <si>
    <t>03.018</t>
  </si>
  <si>
    <t>Polaganje kanalizacijskih cevi iz PVC ali PE na betonsko podlago ter obbetoniranje cevi 15cm nad temenom, kompletno s spajanjem ter vsemi pcmožnimi deli in prenosi in dobavo in vgraditvijo betona. Cev PE-250 - SN 8</t>
  </si>
  <si>
    <t xml:space="preserve">Izdelava, dobava in kompletna montaža umirjevalnih jaškov iz PE cevi fi 100 cm, z napravo AB venca, obdelavo vtoka in iztoka v jašek ter z vgraditvijo LTŽ pokrova fi 650mm; </t>
  </si>
  <si>
    <t>KANALIZACIJA V ROMSKEM NASELJU</t>
  </si>
  <si>
    <t>BREZJE</t>
  </si>
  <si>
    <t>KANAL A</t>
  </si>
  <si>
    <t>KANAL B</t>
  </si>
  <si>
    <t>KANAL B1</t>
  </si>
  <si>
    <t>KANAL B2</t>
  </si>
  <si>
    <t>KANAL C</t>
  </si>
  <si>
    <t>KANAL C1</t>
  </si>
  <si>
    <t>KANAL D</t>
  </si>
  <si>
    <t>Mestna občina Novo mesto</t>
  </si>
  <si>
    <t>Novo mesto, marec 2008</t>
  </si>
  <si>
    <t>Izdelava peščenega obsipa cevi do 30 cm nad temenom s peskom granulacije 8 - 16 mm. Na peščeno posteljico se izvede 3-5 cm debel nasip, v katerega si cev izdela ležišče. Obsip cevi izvajati v slojih po 15 cm, istočasno na obeh straneh cevi ter paziti, da se cev ne premakne iz ležišča. Utrditev po SPP do 95% trdnosti</t>
  </si>
  <si>
    <t xml:space="preserve">kanal :   </t>
  </si>
  <si>
    <t>03.011</t>
  </si>
  <si>
    <t>Dobava in polaganje kanalizacijskih cevi iz centrifugiranega poliestra SN 10000 na betonsko posteljico debeline 15cm, kompletno z vsemi potrebnimi deli in prenosi; DN 250</t>
  </si>
  <si>
    <t>03.050</t>
  </si>
  <si>
    <t>03.051</t>
  </si>
  <si>
    <t xml:space="preserve">Preizkus vodotesnosti revizijskih kanalizacijskih jaškov po veljavnih standardih.   </t>
  </si>
  <si>
    <t>03.155</t>
  </si>
  <si>
    <t>03.160</t>
  </si>
  <si>
    <t>03.165</t>
  </si>
  <si>
    <t>03.170</t>
  </si>
  <si>
    <t>03.175</t>
  </si>
  <si>
    <t>Rušenje asfalta z rezanjem z motorno rezilko, širine do 2.00 m z nakladanjem in odvozom izkopanega materiala na deponijo do 10 km ;</t>
  </si>
  <si>
    <t>02.056</t>
  </si>
  <si>
    <t>Fino planiranje terena in humuniziranje po končanem zasipu jarka. Kompletno z odstranitvijo površinskega kamenja in zasejanjem trave.</t>
  </si>
  <si>
    <t>03.031</t>
  </si>
  <si>
    <t>Dobava in polaganje kanalizacijskih cevi iz polipropilena PP-B (block co-polymer) s polaganjem na peščeno posteljico, kompletno s spajanjem ter vsemi pcmožnimi deli in prenosi; PP-B-250  - SN 8</t>
  </si>
  <si>
    <t>Izdelava vodotesnih predfabriciranih revizijskih jaškov globine do 1,5m iz betonske  cevi fi 100 cm, z napravo AB temelja in venca, obdelavo mulde in vtoka v jašek ter z vgraditvijo LTŽ pokrova s tesnenjem, fi 600mm, nosilnosti 400kN;</t>
  </si>
  <si>
    <t>Izdelava vodotesnih predfabriciranih revizijskih jaškov globine 1,5 - 2,0m iz betonske  cevi fi 100 cm, z napravo AB temelja in venca, obdelavo mulde in vtoka v jašek ter z vgraditvijo LTŽ pokrova s tesnenjem, fi 600mm, nosilnosti 400kN;</t>
  </si>
  <si>
    <t>Izdelava vodotesnih predfabriciranih revizijskih jaškov globine 2,0 - 2,5m iz betonske  cevi fi 100 cm, z napravo AB temelja in venca, obdelavo mulde in vtoka v jašek ter z vgraditvijo LTŽ pokrova s tesnenjem, fi 600mm, nosilnosti 400kN;</t>
  </si>
  <si>
    <t>Izdelava vodotesnih predfabriciranih revizijskih jaškov globine 2,5 - 3,0m iz betonske  cevi fi 100 cm, z napravo AB temelja in venca, obdelavo mulde in vtoka v jašek ter z vgraditvijo LTŽ pokrova s tesnenjem, fi 600mm, nosilnosti 400kN;</t>
  </si>
  <si>
    <t>02.067</t>
  </si>
  <si>
    <t>Izvedba podboja pod kamnito zložbo nad betonskim prepustom potoka Mišnik, dolžine 17,50 m,  z uvlačenjem zaščitne NL cevi fi 500 in vstavljanjem cevi iz PP-B fi 250mm, vključno z izkopom, pripravljalnimi in zaključnimi deli.</t>
  </si>
  <si>
    <t>Izvajanje nadzora delavca Holdinga Slovenske železnice, d.o.o., Sekcije za vzdrževanje prog Ljubljana, Masarykova 15, 1000 Ljubljana in Sekcije za vzdrževanje signalnovarnostnih in telekomunikacijskih naprav Ljubljana, Trg OF 6/I, 1000 Ljubljana, na odseku kanala Or1 med jaškoma Or1-14 in Or1-33.</t>
  </si>
  <si>
    <t>Izdelava vodotesnih predfabriciranih revizijskih jaškov globine 3,0 - 3,5m iz betonske  cevi fi 100 cm, z napravo AB temelja in venca, obdelavo mulde in vtoka v jašek ter z vgraditvijo LTŽ pokrova s tesnenjem, fi 600mm, nosilnosti 400kN;</t>
  </si>
  <si>
    <t>03.045</t>
  </si>
  <si>
    <t>Izdelava vodotesnih predfabriciranih revizijskih jaškov globine 3,5 - 4,0m iz betonske  cevi fi 100 cm, z napravo AB temelja in venca, obdelavo mulde in vtoka v jašek ter z vgraditvijo LTŽ pokrova s tesnenjem, fi 600mm, nosilnosti 400kN;</t>
  </si>
  <si>
    <t>03.046</t>
  </si>
  <si>
    <t>Izkop v zemlji III. do IV. ktg, ocena 90 % izkopa</t>
  </si>
  <si>
    <t>Izkop v zemlji V.ktg, ocena 10 % izkopa</t>
  </si>
  <si>
    <t>Kombiniran izkop jarkov, globine 2 do 4m s poševnim odsekavanjem stranic jarka.</t>
  </si>
  <si>
    <t>Kombiniran izkop jarkov, globine 0-2 m s poševnim odsekavanjem stranic jarka.</t>
  </si>
  <si>
    <t>Kombiniran izkop jarkov, globine 4 do 6 m s poševnim odsekavanjem stranic jarka.</t>
  </si>
  <si>
    <t>Kombiniran izkop jarkov, globine 6 do 8 m s poševnim odsekavanjem stranic jarka.</t>
  </si>
  <si>
    <t>Izdelava temeljne plasti posteljice debeline 10-15 cm z 2 x sejanim peskom, s planiranjem in strojnim utrjevanjem do 95% po standardnem Proctorjevem postopku, natančnost izdelave posteljice je do +/- 1 cm.</t>
  </si>
  <si>
    <t>Dobava materiala in kompletna izvedba hišnega priključka za odvod komunalnih odpadnih voda od objekta do javnega kanala, iz  PVC cevi fi 160mm, vključno z izkopom, pripravo posteljice in zasipom cevi.</t>
  </si>
  <si>
    <t>Dobava materiala in kompletna izvedba hišnega priključka za odvod komunalnih odpadnih voda od objekta do javnega kanala, iz PVC cevi fi 160mm, vključno z izkopom, pripravo posteljice in zasipom cevi.</t>
  </si>
  <si>
    <t>Zasip jarka s kamnolomskim materialom po končanih montažnih delih, z nabijanjem v plasteh po 20cm, zbitost min. 95% po SPP, težka komprimacijska sredstva uporabiti šele 1m nad temenom cevi. Pod asfaltnimi in makadamskimi površinami;</t>
  </si>
  <si>
    <t>Odvoz odvečnega materiala od izkopa na deponijo izvajalca z nakladanjem in razgrinjanjem na deponiji. Deponija oddaljena do 10 km  ;</t>
  </si>
  <si>
    <t>Izdelava vodotesnih predfabriciranih revizijskih jaškov globine 4,0 - 4,5m iz betonske  cevi fi 100 cm, z napravo AB temelja in venca, obdelavo mulde in vtoka v jašek ter z vgraditvijo LTŽ pokrova s tesnenjem, fi 600mm, nosilnosti 400kN;</t>
  </si>
  <si>
    <t>03.047</t>
  </si>
  <si>
    <t>03.048</t>
  </si>
  <si>
    <t>Izdelava vodotesnih predfabriciranih revizijskih jaškov globine 5,0 - 5,5m iz betonske  cevi fi 100 cm, z napravo AB temelja in venca, obdelavo mulde in vtoka v jašek ter z vgraditvijo LTŽ pokrova s tesnenjem, fi 600mm, nosilnosti 400kN;</t>
  </si>
  <si>
    <t>03.049</t>
  </si>
  <si>
    <t xml:space="preserve">Izdelava vodotesnih predfabriciranih revizijskih jaškov globine 5,5 - 6,0m iz betonske  cevi fi 100 cm, z napravo AB temelja in venca, obdelavo mulde in vtoka v jašek ter z vgraditvijo LTŽ pokrova s tesnenjem, fi 600mm, nosilnosti 400kN; </t>
  </si>
  <si>
    <t xml:space="preserve">Izdelava vodotesnih predfabriciranih revizijskih jaškov globine 6,0 - 6,5m iz betonske  cevi fi 100 cm, z napravo AB temelja in venca, obdelavo mulde in vtoka v jašek ter z vgraditvijo LTŽ pokrova s tesnenjem, fi 600mm, nosilnosti 400kN; </t>
  </si>
  <si>
    <t xml:space="preserve">Izdelava vodotesnih predfabriciranih revizijskih jaškov globine 6,5 - 7,0m iz betonske  cevi fi 100 cm, z napravo AB temelja in venca, obdelavo mulde in vtoka v jašek ter z vgraditvijo LTŽ pokrova s tesnenjem, fi 600mm, nosilnosti 400kN; </t>
  </si>
  <si>
    <t>03.180</t>
  </si>
  <si>
    <t>03.185</t>
  </si>
  <si>
    <t xml:space="preserve">Izdelava vodotesnih predfabriciranih revizijskih jaškov globine 4,5 - 5,0m iz betonske  cevi fi 100 cm, z napravo AB temelja in venca, obdelavo mulde in vtoka v jašek ter z vgraditvijo LTŽ pokrova s tesnenjem, fi 600mm, nosilnosti 250kN; </t>
  </si>
  <si>
    <t xml:space="preserve">Izdelava vodotesnih predfabriciranih revizijskih jaškov globine 4,5 - 5,0m iz betonske  cevi fi 100 cm, z napravo AB temelja in venca, obdelavo mulde in vtoka v jašek ter z vgraditvijo LTŽ pokrova s tesnenjem,  fi 600mm, nosilnosti 400kN; </t>
  </si>
  <si>
    <t xml:space="preserve">Izdelava, dobava in kompletna montaža revizijskih jaškov globine do 1,5m iz poliestrske cevi fi 100 cm, z napravo AB temelja in venca, obdelavo vtokov in iztoka  ter z vgraditvijo LTŽ pokrova s tesnenjem, fi 600mm, nosilnosti 250kN ; </t>
  </si>
  <si>
    <t>SKUPAJ KANALIZACIJA ZA ODVOD KOMUNALNIH ODPADNIH VODA</t>
  </si>
  <si>
    <t>Izvedba treh podbojev pod regionalno cesto dolžine 8.9m, 9.5m in 19.6m,  z uvlačenjem zaščitne NL cevi fi 500 in vstavljanjem cevi iz centrifugiranega poliestra fi 250mm, vključno z izkopom, pripravljalnimi in zaključnimi deli (kanalizacijska cev zajeta v postavki 03.010)</t>
  </si>
  <si>
    <t>03.063a</t>
  </si>
  <si>
    <t xml:space="preserve">Izdelava, dobava in kompletna montaža revizijskih jaškov globine 2,5 - 3,0m iz poliestrske cevi fi 80 cm, z napravo AB temelja in venca, obdelavo vtokov in iztoka  ter z vgraditvijo LTŽ pokrova s tesnenjem, fi 600mm nosilnosti 400kN ; </t>
  </si>
  <si>
    <t>03.064a</t>
  </si>
  <si>
    <t xml:space="preserve">Izdelava, dobava in kompletna montaža kaskadnih revizijskih jaškov s podslapjem, globine 2,5 - 3,0m iz poliestrske cevi fi 80 cm, z napravo AB temelja in venca, obdelavo vtokov in iztoka  ter z vgraditvijo LTŽ pokrova s tesnenjem, fi 600mm nosilnosti 400kN ; </t>
  </si>
  <si>
    <t>02.067a</t>
  </si>
  <si>
    <t>Izvedba podboja pod regionalno cesto v dolžini 8 m, z uvlačenjem zaščitne cevi fi 500 in vstavljanjem cevi iz centrifugiranega poliestra fi 250mm, vključno z izkopom, pripravljalnimi in zaključnimi delo (kanalizacijska cev zajeta v postavki 03.010).</t>
  </si>
  <si>
    <t xml:space="preserve">Izdelava, dobava in kompletna montaža revizijskih jaškov globine do 1,5m iz poliestrske cevi fi 100 cm, z napravo AB temelja in venca, obdelavo vtokov in iztoka  ter z vgraditvijo LTŽ pokrova s tesnenjem, fi 600mm, nosilnosti 400kN ; </t>
  </si>
  <si>
    <t xml:space="preserve">Izdelava, dobava in kompletna montaža revizijskih jaškov globine do 3,5 - 4,0m iz poliestrske cevi fi 100 cm, z napravo AB temelja in venca, obdelavo vtokov in iztoka  ter z vgraditvijo LTŽ pokrova s tesnenjem, fi 600mm nosilnosti 250kN ; </t>
  </si>
  <si>
    <t xml:space="preserve">Izdelava, dobava in kompletna montaža revizijskih jaškov globine do 3,5 - 4,0m iz poliestrske cevi fi 100 cm, z napravo AB temelja in venca, obdelavo vtokov in iztoka  ter z vgraditvijo LTŽ pokrova s tesnenjem, fi 600mm nosilnosti 400kN ; </t>
  </si>
  <si>
    <t xml:space="preserve">Izdelava, dobava in kompletna montaža revizijskih jaškov globine do 4,0 - 4,5m iz poliestrske cevi fi 100 cm, z napravo AB temelja in venca, obdelavo vtokov in iztoka  ter z vgraditvijo LTŽ pokrova s tesnenjem, fi 600mm nosilnosti 250kN ; </t>
  </si>
  <si>
    <t xml:space="preserve">Izdelava, dobava in kompletna montaža revizijskih jaškov globine do 4,0 - 4,5m iz poliestrske cevi fi 100 cm, z napravo AB temelja in venca, obdelavo vtokov in iztoka  ter z vgraditvijo LTŽ pokrova s tesnenjem, fi 600mm nosilnosti 400kN ; </t>
  </si>
  <si>
    <t>Izkop v zemlji III. do IV. ktg, ocena 80 % izkopa</t>
  </si>
  <si>
    <t>Izkop v zemlji V.ktg, ocena 20 % izkopa</t>
  </si>
  <si>
    <t>02.066</t>
  </si>
  <si>
    <t>03.074</t>
  </si>
  <si>
    <t xml:space="preserve">Izdelava, dobava in kompletna montaža kaskadnih revizijskih jaškov s podslapjem, globine 5,0 - 5,5m iz poliestrske cevi fi 100 cm, z napravo AB temelja in venca, obdelavo vtokov in iztoka  ter z vgraditvijo LTŽ pokrova s tesnenjem, fi 600mm nosilnosti 400kN ; </t>
  </si>
  <si>
    <t>02.068</t>
  </si>
  <si>
    <t>Izvedba podboja pod regionalno cesto v dolžini 8 m, z uvlačenjem zaščitne cevi fi 300 in vstavljanjem PE ali PVC cevi fi 150mm, za potrebe hišnega priključka od objekta s hišno št. Orehovo 92 na javno kanalizacijo.</t>
  </si>
  <si>
    <t>01.041</t>
  </si>
  <si>
    <t>Izvedba zaščitnih arheoloških raziskav in arheološki nadzor v času izgradnje kanalizacije</t>
  </si>
  <si>
    <t xml:space="preserve">Izdelava, dobava in kompletna montaža revizijskih jaškov globine do 4,5 - 5,0m iz poliestrske cevi fi 100 cm, z napravo AB temelja in venca, obdelavo vtokov in iztoka  ter z vgraditvijo LTŽ pokrova s tesnenjem, fi 600mm nosilnosti 250kN ; </t>
  </si>
  <si>
    <t xml:space="preserve">Izdelava, dobava in kompletna montaža revizijskih jaškov globine do 4,5 - 5,0m iz poliestrske cevi fi 100 cm, z napravo AB temelja in venca, obdelavo vtokov in iztoka  ter z vgraditvijo LTŽ pokrova s tesnenjem, fi 600mm nosilnosti 400kN ; </t>
  </si>
  <si>
    <t>Dobava in vgrajevanje cestnih robnikov 15/25/100, vse komplet s temeljem 30/40 cm, MB 15, zalivanjem stikov in zasipom</t>
  </si>
  <si>
    <t>Izdelava vodotesnih predfabriciranih revizijskih jaškov globine 5,0 - 5,5m iz betonske  cevi fi 100 cm, z napravo AB temelja in venca, obdelavo mulde in vtoka v jašek ter z vgraditvijo LTŽ pokrova s tesnenjem, fi 600mm, nosilnosti 250kN;</t>
  </si>
  <si>
    <t>Dobava in polaganje kanalizacijskih cevi iz centrifugiranega poliestra SN 10000 na peščeno posteljico debeline 15cm, kompletno z vsemi potrebnimi deli in prenosi; DN 1000</t>
  </si>
  <si>
    <t>03.015</t>
  </si>
  <si>
    <t>03.032</t>
  </si>
  <si>
    <t>03.033</t>
  </si>
  <si>
    <t>03.034</t>
  </si>
  <si>
    <t>03.037</t>
  </si>
  <si>
    <t>03.038</t>
  </si>
  <si>
    <t>03.039</t>
  </si>
  <si>
    <t>Dobava in polaganje kanalizacijskih cevi iz polipropilena PP-B (block co-polymer) s polaganjem na peščeno posteljico, kompletno s spajanjem ter vsemi pcmožnimi deli in prenosi; PP-B-300  - SN 8</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</si>
  <si>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</si>
  <si>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</si>
  <si>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</si>
  <si>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</si>
  <si>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</si>
  <si>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</si>
  <si>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</si>
  <si>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</si>
  <si>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</si>
  <si>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</si>
  <si>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</si>
  <si>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</si>
  <si>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</si>
  <si>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</si>
  <si>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</si>
  <si>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</si>
  <si>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</si>
  <si>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</si>
  <si>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</si>
  <si>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</si>
  <si>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</si>
  <si>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Dobava in polaganje kanalizacijskih cevi iz centrifugiranega poliestra SN 10000 na betonsko podlago ter obbetoniranjem cevi 10 cm nad temenom in ob straneh, kompletno s spajanjem ter vsemi pomožnimi deli in prenosi in dobavo in vgraditvijo betona; DN 1000</t>
  </si>
  <si>
    <t>03.010c</t>
  </si>
  <si>
    <t>Dobava in polaganje kanalizacijskih cevi DN 250 iz centrifugiranega poliestra SN 10000 v zaščitno cev fi 500mm na mestu prečkanja regionalne ceste R2-419/1203 Soteska - Novo mesto v km 6+689; kompletno s spajanjem ter vsemi pomožnimi deli in prenosi</t>
  </si>
  <si>
    <t>03.059a</t>
  </si>
  <si>
    <t xml:space="preserve">Izdelava, dobava in kompletna montaža revizijskih jaškov globine 1,5 - 2,0m iz poliestrske cevi fi 80 cm, z napravo AB temelja in venca, obdelavo vtokov in iztoka  ter z vgraditvijo LTŽ pokrova s tesnenjem, fi 600mm, nosilnosti 400kN ; </t>
  </si>
  <si>
    <t>03.061a</t>
  </si>
  <si>
    <t xml:space="preserve">Izdelava, dobava in kompletna montaža revizijskih jaškov globine 2,0 - 2,5m iz poliestrske cevi fi 80 cm, z napravo AB temelja in venca, obdelavo vtokov in iztoka  ter z vgraditvijo LTŽ pokrova s tesnenjem, fi 600mm, nosilnosti 400kN ; </t>
  </si>
  <si>
    <t>Dobava materiala in kompletna izvedba hišnega priključka za odvod komunalnih odpadnih voda od objekta do javnega kanala, iz PE ali PVC cevi fi 160mm, vključno z izkopom, pripravo posteljice in zasipom cevi.</t>
  </si>
  <si>
    <t>03.057a</t>
  </si>
  <si>
    <t xml:space="preserve">Izdelava, dobava in kompletna montaža revizijskih jaškov globine do 1,5m iz poliestrske cevi fi 80 cm, z napravo AB temelja in venca, obdelavo vtokov in iztoka  ter z vgraditvijo LTŽ pokrova s tesnenjem, fi 600mm, nosilnosti 400kN ; </t>
  </si>
  <si>
    <t>Dobava in polaganje kanalizacijskih cevi iz centrifugiranega poliestra SN 10000 na betonsko podlago ter obbetoniranjem cevi 10 cm nad temenom in ob straneh, kompletno s spajanjem ter vsemi pomožnimi deli in prenosi in dobavo in vgraditvijo betona; DN 900</t>
  </si>
  <si>
    <t>Dobava in polaganje kanalizacijskih cevi iz centrifugiranega poliestra SN 10000 na betonsko podlago ter obbetoniranjem cevi 10 cm nad temenom in ob straneh, kompletno s spajanjem ter vsemi pomožnimi deli in prenosi in dobavo in vgraditvijo betona; DN 600</t>
  </si>
  <si>
    <t>Dobava in polaganje kanalizacijskih cevi iz polipropilena PP-B (block co-polymer) s polaganjem na betonsko podlago ter obbetoniranjem cevi 10cm nad temenom in ob straneh, kompletno s spajanjem ter vsemi pcmožnimi deli in prenosi in dobavo in vgraditvijo betona; PP-B-250  - SN 8</t>
  </si>
  <si>
    <t>Dobava in polaganje kanalizacijskih cevi iz polipropilena PP-B (block co-polymer) s polaganjem na betonsko podlago ter obbetoniranjem cevi 10cm nad temenom in ob straneh, kompletno s spajanjem ter vsemi pcmožnimi deli in prenosi in dobavo in vgraditvijo betona; PP-B-300  - SN 8</t>
  </si>
  <si>
    <t>03.136</t>
  </si>
  <si>
    <t>03.137</t>
  </si>
  <si>
    <t>Dobava materiala in kompletna izvedba priključka za odvod komunalnih odpadnih voda, s prečkanjem ceste od javnega kanala do parcelne meje, iz PP-B cevi fi 250mm s polaganjem na betonsko podlago ter obbetoniranjem cevi 10cm nad temenom in ob straneh, kompletno s spajanjem ter vsemi pomožnimi deli in prenosi in dobavo in vgraditvijo betona. Priključki se na koncih začasno blindirajo.</t>
  </si>
  <si>
    <t>Dobava in polaganje kanalizacijskih cevi iz centrifugiranega poliestra SN 10000 na peščeno posteljico debeline 12cm, kompletno z vsemi potrebnimi deli in prenosi; DN 250</t>
  </si>
  <si>
    <t>03.066b</t>
  </si>
  <si>
    <t xml:space="preserve">Izdelava, dobava in kompletna montaža revizijskih jaškov globine 3,0 - 3,5m iz poliestrske cevi fi 100 cm, z napravo AB temelja in venca, obdelavo vtokov in iztoka  ter z vgraditvijo LTŽ pokrova s tesnenjem, fi 600mm nosilnosti 400kN ; </t>
  </si>
  <si>
    <t xml:space="preserve">Izdelava, dobava in kompletna montaža revizijskih jaškov globine 2,0 - 2,5m iz poliestrske cevi fi 100 cm, z napravo AB temelja in venca, obdelavo vtokov in iztoka  ter z vgraditvijo LTŽ pokrova s tesnenjem, fi 600mm, nosilnosti 400kN ; </t>
  </si>
  <si>
    <t xml:space="preserve">Izdelava, dobava in kompletna montaža revizijskih jaškov globine 2,0 - 2,5m iz poliestrske cevi fi 100 cm, z napravo AB temelja in venca, obdelavo vtokov in iztoka  ter z vgraditvijo LTŽ pokrova s tesnenjem, fi 600mm, nosilnosti 250kN ; </t>
  </si>
  <si>
    <t xml:space="preserve">Izdelava, dobava in kompletna montaža revizijskih jaškov globine 1,5 - 2,0m iz poliestrske cevi fi 100 cm, z napravo AB temelja in venca, obdelavo vtokov in iztoka  ter z vgraditvijo LTŽ pokrova s tesnenjem, fi 600mm, nosilnosti 250kN ; </t>
  </si>
  <si>
    <t xml:space="preserve">Izdelava, dobava in kompletna montaža revizijskih jaškov globine 1,5 - 2,0m iz poliestrske cevi fi 100 cm, z napravo AB temelja in venca, obdelavo vtokov in iztoka  ter z vgraditvijo LTŽ pokrova s tesnenjem, fi 600mm, nosilnosti 400kN ; </t>
  </si>
  <si>
    <t xml:space="preserve">Izdelava, dobava in kompletna montaža revizijskih jaškov globine 2,5 - 3,0m iz poliestrske cevi fi 100 cm, z napravo AB temelja in venca, obdelavo vtokov in iztoka  ter z vgraditvijo LTŽ pokrova s tesnenjem, fi 600mm nosilnosti 250kN ; </t>
  </si>
  <si>
    <t xml:space="preserve">Izdelava, dobava in kompletna montaža revizijskih jaškov globine 2,5 - 3,0m iz poliestrske cevi fi 100 cm, z napravo AB temelja in venca, obdelavo vtokov in iztoka  ter z vgraditvijo LTŽ pokrova s tesnenjem, fi 600mm nosilnosti 400kN ; </t>
  </si>
  <si>
    <t xml:space="preserve">Izdelava, dobava in kompletna montaža revizijskih jaškov globine 3,0 - 3,5m iz poliestrske cevi fi 100 cm, z napravo AB temelja in venca, obdelavo vtokov in iztoka  ter z vgraditvijo LTŽ pokrova s tesnenjem, fi 600mm nosilnosti 250kN ; </t>
  </si>
  <si>
    <t xml:space="preserve">Izdelava, dobava in kompletna montaža kaskadnih revizijskih jaškov s podslapjem, globine 3,0 - 3,5m iz poliestrske cevi fi 100 cm, z napravo AB temelja in venca, obdelavo vtokov in iztoka  ter z vgraditvijo LTŽ pokrova s tesnenjem, fi 600mm nosilnosti 400kN ; </t>
  </si>
  <si>
    <t>02.024</t>
  </si>
  <si>
    <t>Rušenje betonskih stopnic  z nakladanjem in odvozom izkopanega materiala na deponijo do 10 km ;</t>
  </si>
  <si>
    <t>Ostala nepredvidena zemeljska dela; obračun po dejanskih stroških porabe časa in materiala po vpisu v gradbeni dnevnik; Ocena 10% od vrednosti zemeljskih del</t>
  </si>
  <si>
    <t xml:space="preserve">Izdelava izpustne glave na iztoku vode v reko Krko.potrebno je obbetoniranjem cevi, izpustno glavo tlakovati s kamnito oblogo, cev (izpust) pa zavarovati z zaščitno mrežo za preprečitev dostopa v kanalizacijsko cev </t>
  </si>
  <si>
    <t>Dobava materiala in kompletna izvedba prečkanja pod železniško progo v dolžini 13m s prebojem, z uvlačenjem zaščitne NL cevi fi 500 in vstavljanjem cevi iz centrifugiranega poliestra fi 250mm.</t>
  </si>
  <si>
    <t>Dobava materiala in kompletna izvedba priključka za odvod meteornih voda od objekta, iz PE ali PVC cevi fi 150mm, vključno z izkopom, pripravo posteljice in zasipom cevi; vključena je tudi izvedba prevezave hišnega odtoka na ločen kanalizacijski sistem.</t>
  </si>
  <si>
    <t>Dobava materiala in kompletna izvedba hišnega priključka za odvod komunalnih odpadnih voda od objekta do javnega kanala, iz PE ali PVC cevi fi 150mm, vključno z izkopom, pripravo posteljice in zasipom cevi.</t>
  </si>
  <si>
    <t>REKAPITULACIJA STROŠKOV PO KANALIH</t>
  </si>
  <si>
    <t>Dobava materiala in kompletna izvedba prečkanja pod železniško progo v dolžini 13m, iz cevi iz centrifugiranega poliestra fi 1000mm v zaščitni cevi fi 1200 mm, s prebojem.</t>
  </si>
  <si>
    <t>01.061</t>
  </si>
  <si>
    <t>Kompletna izdelava AB revizijskega jaška dimenzije 120/120 cm  globine do 2m iz betona MB 30, obdelavo mulde in vtoka v jašek, rezanjem obstoječe kanalizacijske cevi ter z vgraditvijo LTŽ pokrova s tesnenjem dim. 60x60cm nosilnosti 250kN ; Priključitev kanala na obstoječo kanalizacijo.</t>
  </si>
  <si>
    <t>Postavitev prometne signalizacije za potrebno delno zaporo ceste, vključno s pridobitvijo vse potrebne dokumentacij in vseh potrebnih dovoljenj</t>
  </si>
  <si>
    <t>03.138</t>
  </si>
  <si>
    <t>Dobava materiala in kompletna izvedba podaljšanja priključka za odvod komunalnih odpadnih voda od objekta (hišna št. Roje 4 in Roje 6) do javne kanalizacije, iz PE ali PVC cevi fi 150mm, vključno z izkopom, pripravo posteljice in zasipom cevi.</t>
  </si>
  <si>
    <t>03.148</t>
  </si>
  <si>
    <t>Demontaža in ponovna montaža obstoječe LTŽ rešetke kompletno z vsemi deli in materiali.</t>
  </si>
  <si>
    <t>03.010b</t>
  </si>
  <si>
    <t>Dobava in polaganje kanalizacijskih cevi iz centrifugiranega poliestra SN 10000 na betonsko podlago ter obbetoniranjem cevi 10 cm nad temenom in ob straneh, kompletno s spajanjem ter vsemi pomožnimi deli in prenosi in dobavo in vgraditvijo betona; DN 250</t>
  </si>
  <si>
    <t>03.131</t>
  </si>
  <si>
    <t>03.132</t>
  </si>
  <si>
    <t>03.170a</t>
  </si>
  <si>
    <t>03.170b</t>
  </si>
  <si>
    <t>TV snemanje (kontrola) novo zgrajene kanalizacije in revizijskih jaškov</t>
  </si>
  <si>
    <t>Pregled in spiranje (čiščenje) novo zgrajene kanalizacije in revizijskih jaškov po končanih delih.</t>
  </si>
  <si>
    <t>Dobava materiala in kompletna izvedba hišnega priključka za odvod odpadnih komunalnih vod, od javnega kanala do jaška na parceli, iz PE ali PVC cevi fi 160mm, vključno z izkopom, pripravo posteljice in zasipom cevi.</t>
  </si>
  <si>
    <t xml:space="preserve">Izdelava, dobava in kompletna montaža revizijskega jaška na parceli za potrebe hišnega priključka, globine do 1,5m iz betonske cevi fi 60 cm, z napravo AB temelja in venca, obdelavo vtoka in iztoka  ter z vgraditvijo LTŽ pokrova s tesnenjem, fi 500mm nosilnosti 125kN ; </t>
  </si>
  <si>
    <t>Dobava materiala in kompletna izvedba priključka za odvod padavinskih voda, s prečkanjem ceste od javnega kanala do parcelne meje, iz PP-B cevi fi 300mm s polaganjem na betonsko podlago ter obbetoniranjem cevi 10cm nad temenom in ob straneh, kompletno s spajanjem ter vsemi pomožnimi deli in prenosi in dobavo in vgraditvijo betona. Priključki se na koncih začasno blindirajo.</t>
  </si>
  <si>
    <t>03.146</t>
  </si>
  <si>
    <t>03.147</t>
  </si>
  <si>
    <t>03.012</t>
  </si>
  <si>
    <t>Dobava in polaganje kanalizacijskih cevi iz PVC ali PE, s polaganjem na betonsko podlago ter obbetoniranjem cevi 20cm nad temenom, kompletno s spajanjem ter vsemi pcmožnimi deli in prenosi in dobavo in vgraditvijo betona. Cev PE-315 mm - SN 8</t>
  </si>
  <si>
    <t>Dobava in polaganje kanalizacijskih cevi iz centrifugiranega poliestra SN 10000 na peščeno posteljico debeline 15cm, kompletno z vsemi potrebnimi deli in prenosi; DN 300</t>
  </si>
  <si>
    <t>Dobava in polaganje kanalizacijskih cevi iz plastičnih mas s polaganjem na betonsko posteljico, kompletno s spajanjem ter vsemi pcmožnimi deli in prenosi in dobavo in vgraditvijo betona. DN 250  - SN 8</t>
  </si>
  <si>
    <t>03.021</t>
  </si>
  <si>
    <t>03.022</t>
  </si>
  <si>
    <t>03.023</t>
  </si>
  <si>
    <t>03.024</t>
  </si>
  <si>
    <t>03.026</t>
  </si>
  <si>
    <t>Dobava in polaganje kanalizacijskih cevi iz PE s polaganjem na peščeno posteljico, kompletno s spajanjem ter vsemi pcmožnimi deli in prenosi; PE-250  - SN 4</t>
  </si>
  <si>
    <t>Dobava in polaganje kanalizacijskih cevi iz PE s polaganjem na peščeno posteljico, kompletno s spajanjem ter vsemi pcmožnimi deli in prenosi; PE-250  - SN 8</t>
  </si>
  <si>
    <t>Dobava in polaganje kanalizacijskih cevi iz PE s polaganjem na peščeno posteljico, kompletno s spajanjem ter vsemi pcmožnimi deli in prenosi; PE-400  - SN 8</t>
  </si>
  <si>
    <t>Dobava in polaganje kanalizacijskih cevi iz PE s polaganjem na peščeno posteljico, kompletno s spajanjem ter vsemi pcmožnimi deli in prenosi; PE-500  - SN 8</t>
  </si>
  <si>
    <t>Dobava in polaganje kanalizacijskih cevi iz PE s polaganjem na peščeno posteljico, kompletno s spajanjem ter vsemi pcmožnimi deli in prenosi; PE-315  - SN 8</t>
  </si>
  <si>
    <t>Dobava in polaganje kanalizacijskih cevi iz PE s polaganjem na peščeno posteljico, kompletno s spajanjem ter vsemi pcmožnimi deli in prenosi; PE-800  - SN 8</t>
  </si>
  <si>
    <t>Dobava in polaganje kanalizacijskih cevi iz PVC s polaganjem na peščeno posteljico, kompletno s spajanjem ter vsemi pcmožnimi deli in prenosi; DN-200  - SN 8</t>
  </si>
  <si>
    <t>Dobava in polaganje kanalizacijskih cevi iz PVC s polaganjem na peščeno posteljico, kompletno s spajanjem ter vsemi pcmožnimi deli in prenosi; DN-250  - SN 8</t>
  </si>
  <si>
    <t>Dobava in polaganje kanalizacijskih cevi iz PVC s polaganjem na peščeno posteljico, kompletno s spajanjem ter vsemi pcmožnimi deli in prenosi; DN-400  - SN 8</t>
  </si>
  <si>
    <t>03.019</t>
  </si>
  <si>
    <t>03.027</t>
  </si>
  <si>
    <t>03.028</t>
  </si>
  <si>
    <t>03.029</t>
  </si>
  <si>
    <t>03.036</t>
  </si>
  <si>
    <t>03.041</t>
  </si>
  <si>
    <t>03.042</t>
  </si>
  <si>
    <t>03.043</t>
  </si>
  <si>
    <t>03.044</t>
  </si>
  <si>
    <t>04.005</t>
  </si>
  <si>
    <t>Križanje kanalizacijske cevi pod obstoječim vodovodom. Vodovodno cev se odreže, vstavi v zaščitno PVC fi 250, se ponovno poveže in tlačno preizkusi ter zasipa z nekoherentnim materialom do višine 50 cm nad zaščitno cevjo, s sprotnim utrjevanjem v slojih po 20 cm.</t>
  </si>
  <si>
    <t>Križanje kanalizacijske cevi pod obstoječim EVNN oz. EVVN vodom. EVNN oz. EVVN kabel se odreže, vstavi v zaščitno PVC DN 110 in se ponovno poveže - izvedba po navodilih in soglasju upravljalca - ELEKTRO.</t>
  </si>
  <si>
    <t>01.062</t>
  </si>
  <si>
    <t>Izvajanje geomehanskega nadzora na odsekih kanala Or1 med jaškoma Or1-27 in Or1-33 ter jaškoma Or1-9 in Or1-11.</t>
  </si>
  <si>
    <t>Dobava in polaganje kanalizacijskih cevi iz centrifugiranega poliestra SN 10000 na peščeno posteljico debeline 15cm, kompletno z vsemi potrebnimi deli in prenosi; DN 800</t>
  </si>
  <si>
    <t>Dobava in polaganje kanalizacijskih cevi iz centrifugiranega poliestra SN 10000 na peščeno posteljico debeline 15cm, kompletno z vsemi potrebnimi deli in prenosi; DN 600</t>
  </si>
  <si>
    <t>Priprava gradbišča v dolžini l=179 m, odstranitev eventuelnih ovir, ureditev delovnega platoja, po končanih delih vzpostavitev prvotnega stanja;</t>
  </si>
  <si>
    <t>Priprava gradbišča v dolžini l=514 m, odstranitev eventuelnih ovir, ureditev delovnega platoja, po končanih delih vzpostavitev prvotnega stanja;</t>
  </si>
  <si>
    <t>03.068b</t>
  </si>
  <si>
    <t xml:space="preserve">Izdelava, dobava in kompletna montaža kaskadnih revizijskih jaškov s podslapjem, globine 3,5 - 4,0m iz poliestrske cevi fi 100 cm, z napravo AB temelja in venca, obdelavo vtokov in iztoka  ter z vgraditvijo LTŽ pokrova s tesnenjem, fi 600mm nosilnosti 400kN ; </t>
  </si>
  <si>
    <t>Priprava gradbišča v dolžini l=20 m, odstranitev eventuelnih ovir, ureditev delovnega platoja, po končanih delih vzpostavitev prvotnega stanja;</t>
  </si>
  <si>
    <t>Priprava gradbišča v dolžini l=231 m, odstranitev eventuelnih ovir, ureditev delovnega platoja, po končanih delih vzpostavitev prvotnega stanja;</t>
  </si>
  <si>
    <t>Izvajanje nadzora delavca Holdinga Slovenske železnice, d.o.o., Sekcije za vzdrževanje prog Novo mesto, Ljubljanska 1, 8000 Novo mesto, na odseku kanala C, ki se nahaja v varovalnem pasu železnice in sicer med obstoječim jaškom (pri železniškem prehodu v Potočni vasi v km 90+735) in jaškom C-4.</t>
  </si>
  <si>
    <t>03.016</t>
  </si>
  <si>
    <t>03.017</t>
  </si>
  <si>
    <t>Dobava in polaganje kanalizacijskih cevi iz PVC s polaganjem na peščeno posteljico, kompletno s spajanjem ter vsemi pcmožnimi deli in prenosi; DN-300  - SN 8</t>
  </si>
  <si>
    <t>03.025</t>
  </si>
  <si>
    <t>03.035</t>
  </si>
  <si>
    <t>03.085</t>
  </si>
  <si>
    <t>03.135</t>
  </si>
  <si>
    <t>Izvedba podbojev pod betonskima strugama za zaledne vode, dolžine 3 in 7 m,  z uvlačenjem zaščitne NL cevi fi 500 in vstavljanjem cevi iz PP-B fi 250mm, vključno z izkopom, pripravljalnimi in zaključnimi deli.</t>
  </si>
  <si>
    <t xml:space="preserve">Preizkus vodotesnosti revizijskih kanalizacijskih jaškov po veljavnih standardih. Jaški globine nad 6m;   </t>
  </si>
  <si>
    <t xml:space="preserve">objekt:   </t>
  </si>
  <si>
    <t xml:space="preserve">lokacija :   </t>
  </si>
  <si>
    <t xml:space="preserve">investitor:   </t>
  </si>
  <si>
    <t xml:space="preserve">  </t>
  </si>
  <si>
    <t>A</t>
  </si>
  <si>
    <t>GRADBENA DELA</t>
  </si>
  <si>
    <t>ZEMELJSKA DELA</t>
  </si>
  <si>
    <t>KANALIZACIJA</t>
  </si>
  <si>
    <t>A.</t>
  </si>
  <si>
    <t>m3</t>
  </si>
  <si>
    <t>SKUPAJ ZEMELJSKA DELA:</t>
  </si>
  <si>
    <t>m1</t>
  </si>
  <si>
    <t>kom</t>
  </si>
  <si>
    <t>SKUPAJ KANALIZACIJA</t>
  </si>
  <si>
    <t>Odriv zgornjega sloja - humus ter deponiranje ob gradbišču;</t>
  </si>
  <si>
    <t>m2</t>
  </si>
  <si>
    <t>PRIPRAVLJALNA DELA</t>
  </si>
  <si>
    <t>01.</t>
  </si>
  <si>
    <t>01.010</t>
  </si>
  <si>
    <t>ocena stroškov</t>
  </si>
  <si>
    <t>01.020</t>
  </si>
  <si>
    <t>01.030</t>
  </si>
  <si>
    <t>02.</t>
  </si>
  <si>
    <t>02.010</t>
  </si>
  <si>
    <t>02.020</t>
  </si>
  <si>
    <t>02.030</t>
  </si>
  <si>
    <t>02.040</t>
  </si>
  <si>
    <t>02.050</t>
  </si>
  <si>
    <t>02.060</t>
  </si>
  <si>
    <t>Urejanje planuma spodnjega ustroja izkopa  ter planiranje s točnostjo do +/-3 cm po projektiranem naklonu.</t>
  </si>
  <si>
    <t>Ocena stroškov</t>
  </si>
  <si>
    <t>KRIŽANJA Z OSTALIMI KOMUNALNIMI VODI</t>
  </si>
  <si>
    <t>Črpanje vode iz gradbene jame v času gradnje</t>
  </si>
  <si>
    <t>ur</t>
  </si>
  <si>
    <t>03.</t>
  </si>
  <si>
    <t>04.</t>
  </si>
  <si>
    <t>SKUPAJ PRIPRAVLJALNA DELA</t>
  </si>
  <si>
    <t>SKUPAJ KRIŽANJA Z OSTALIMI KOMUNALNIMI VODI</t>
  </si>
  <si>
    <t>02.070</t>
  </si>
  <si>
    <t>02.080</t>
  </si>
  <si>
    <t>02.090</t>
  </si>
  <si>
    <t>02.100</t>
  </si>
  <si>
    <t>02.110</t>
  </si>
  <si>
    <t>02.120</t>
  </si>
  <si>
    <t>02.130</t>
  </si>
  <si>
    <t>02.140</t>
  </si>
  <si>
    <t>02.150</t>
  </si>
  <si>
    <t>03.010</t>
  </si>
  <si>
    <t>03.020</t>
  </si>
  <si>
    <t>03.030</t>
  </si>
  <si>
    <t>03.080</t>
  </si>
  <si>
    <t>04.010</t>
  </si>
  <si>
    <t>*toplotna izolacija cevi deb.15cm in Al obloga cevi</t>
  </si>
  <si>
    <t>kpl</t>
  </si>
  <si>
    <t>Dobava in montaža toplotno izoliranih in zaščitenih kanalizacijskih cevi iz centrifugiranega poliestra na AB mostno konstrukcijo (most čez potok Težka voda, l=cca.18m),  kompletno z vsemi prenosi in potrebnimi deli, katera so:</t>
  </si>
  <si>
    <t>*čiščenje in antikorozijska zaščita obstoječih jeklenih konzol, ki so vgrajene v AB mostno konstrukcijo pod hodnikom za pešce</t>
  </si>
  <si>
    <t>*dobava, postavitev in po končanih delih demontaža visečega pohodnega delovnega odra z varnim dostopom in varnostno ograjo, za čas montaže cevovoda na mostno konstrukcijo</t>
  </si>
  <si>
    <t>*dobava in montaža cevi iz centrifugiranega poliestra DN 600 SN10000, komplet</t>
  </si>
  <si>
    <t>*standardna nerjaveča jeklena objemka z gumijasto oblogo fi 900mm, z nastavljivim obešalom za pritrditev na obstoječe jeklene konzole, ki so vgrajene v AB mostno konstrukcijo pod hodnikom za pešce</t>
  </si>
  <si>
    <t xml:space="preserve">REKAPITULACIJA: </t>
  </si>
  <si>
    <t xml:space="preserve">SKUPAJ </t>
  </si>
  <si>
    <t>Izvedba tamponskega sloja na voznih površinah iz tamponskega materiala v debelini 20 cm z utrjevanjem do predpisane zbitosti. Pod asfaltnimi in makadamskimi površinami;</t>
  </si>
  <si>
    <t>Ročni izkop ob obstoječih podzemnih inštalacijah, na mestih prevezav, križanj in približevanj. Izkop v zemlji III. do IV. ktg;</t>
  </si>
  <si>
    <t>01.050</t>
  </si>
  <si>
    <t>04.020</t>
  </si>
  <si>
    <t>ocena skupaj</t>
  </si>
</sst>
</file>

<file path=xl/styles.xml><?xml version="1.0" encoding="utf-8"?>
<styleSheet xmlns="http://schemas.openxmlformats.org/spreadsheetml/2006/main">
  <numFmts count="36">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_);\(&quot;$&quot;#,##0\)"/>
    <numFmt numFmtId="165" formatCode="&quot;$&quot;#,##0_);[Red]\(&quot;$&quot;#,##0\)"/>
    <numFmt numFmtId="166" formatCode="&quot;$&quot;#,##0.00_);\(&quot;$&quot;#,##0.00\)"/>
    <numFmt numFmtId="167" formatCode="&quot;$&quot;#,##0.00_);[Red]\(&quot;$&quot;#,##0.00\)"/>
    <numFmt numFmtId="168" formatCode="m/d/yy"/>
    <numFmt numFmtId="169" formatCode="d\-mmm\-yy"/>
    <numFmt numFmtId="170" formatCode="d\-mmm"/>
    <numFmt numFmtId="171" formatCode="mmm\-yy"/>
    <numFmt numFmtId="172" formatCode="m/d/yy\ h:mm"/>
    <numFmt numFmtId="173" formatCode="#,##0_);\(#,##0\)"/>
    <numFmt numFmtId="174" formatCode="#,##0_);[Red]\(#,##0\)"/>
    <numFmt numFmtId="175" formatCode="#,##0.00_);\(#,##0.00\)"/>
    <numFmt numFmtId="176" formatCode="#,##0.00_);[Red]\(#,##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00"/>
    <numFmt numFmtId="183" formatCode="&quot;True&quot;;&quot;True&quot;;&quot;False&quot;"/>
    <numFmt numFmtId="184" formatCode="&quot;On&quot;;&quot;On&quot;;&quot;Off&quot;"/>
    <numFmt numFmtId="185" formatCode="#,##0.00_ ;\-#,##0.00\ "/>
    <numFmt numFmtId="186" formatCode="0.0"/>
    <numFmt numFmtId="187" formatCode="#,##0.00\ &quot;SIT&quot;"/>
    <numFmt numFmtId="188" formatCode="mmm/\ yy"/>
    <numFmt numFmtId="189" formatCode="#.##0.00"/>
    <numFmt numFmtId="190" formatCode="#,##0.00\ [$€-1]"/>
    <numFmt numFmtId="191" formatCode="#,##0\ [$€-1]"/>
  </numFmts>
  <fonts count="53">
    <font>
      <b/>
      <sz val="12"/>
      <color indexed="8"/>
      <name val="SSPalatino"/>
      <family val="0"/>
    </font>
    <font>
      <b/>
      <sz val="10"/>
      <name val="Arial"/>
      <family val="0"/>
    </font>
    <font>
      <i/>
      <sz val="10"/>
      <name val="Arial"/>
      <family val="0"/>
    </font>
    <font>
      <b/>
      <i/>
      <sz val="10"/>
      <name val="Arial"/>
      <family val="0"/>
    </font>
    <font>
      <sz val="10"/>
      <name val="Arial"/>
      <family val="0"/>
    </font>
    <font>
      <sz val="10"/>
      <color indexed="10"/>
      <name val="Arial"/>
      <family val="2"/>
    </font>
    <font>
      <b/>
      <sz val="12"/>
      <color indexed="8"/>
      <name val="Arial"/>
      <family val="2"/>
    </font>
    <font>
      <b/>
      <sz val="10"/>
      <color indexed="10"/>
      <name val="Arial"/>
      <family val="2"/>
    </font>
    <font>
      <b/>
      <sz val="10"/>
      <color indexed="8"/>
      <name val="Arial"/>
      <family val="2"/>
    </font>
    <font>
      <b/>
      <sz val="12"/>
      <name val="Arial"/>
      <family val="2"/>
    </font>
    <font>
      <sz val="12"/>
      <name val="Arial"/>
      <family val="2"/>
    </font>
    <font>
      <b/>
      <sz val="8"/>
      <color indexed="8"/>
      <name val="Arial"/>
      <family val="2"/>
    </font>
    <font>
      <sz val="8"/>
      <name val="Arial"/>
      <family val="2"/>
    </font>
    <font>
      <sz val="8"/>
      <color indexed="8"/>
      <name val="Arial"/>
      <family val="2"/>
    </font>
    <font>
      <b/>
      <sz val="8"/>
      <name val="Arial"/>
      <family val="2"/>
    </font>
    <font>
      <b/>
      <sz val="14"/>
      <name val="Arial"/>
      <family val="2"/>
    </font>
    <font>
      <b/>
      <u val="single"/>
      <sz val="12"/>
      <color indexed="12"/>
      <name val="SSPalatino"/>
      <family val="0"/>
    </font>
    <font>
      <b/>
      <u val="single"/>
      <sz val="12"/>
      <color indexed="36"/>
      <name val="SSPalatino"/>
      <family val="0"/>
    </font>
    <font>
      <b/>
      <sz val="12"/>
      <color indexed="40"/>
      <name val="Arial"/>
      <family val="2"/>
    </font>
    <font>
      <b/>
      <sz val="8"/>
      <color indexed="40"/>
      <name val="Arial"/>
      <family val="2"/>
    </font>
    <font>
      <sz val="8"/>
      <color indexed="40"/>
      <name val="Arial"/>
      <family val="2"/>
    </font>
    <font>
      <b/>
      <sz val="12"/>
      <color indexed="11"/>
      <name val="Arial"/>
      <family val="2"/>
    </font>
    <font>
      <b/>
      <sz val="8"/>
      <color indexed="11"/>
      <name val="Arial"/>
      <family val="2"/>
    </font>
    <font>
      <sz val="8"/>
      <color indexed="11"/>
      <name val="Arial"/>
      <family val="2"/>
    </font>
    <font>
      <b/>
      <sz val="12"/>
      <color indexed="61"/>
      <name val="Arial"/>
      <family val="2"/>
    </font>
    <font>
      <b/>
      <sz val="8"/>
      <color indexed="61"/>
      <name val="Arial"/>
      <family val="2"/>
    </font>
    <font>
      <sz val="8"/>
      <color indexed="61"/>
      <name val="Arial"/>
      <family val="2"/>
    </font>
    <font>
      <b/>
      <sz val="10"/>
      <color indexed="14"/>
      <name val="Arial"/>
      <family val="2"/>
    </font>
    <font>
      <sz val="10"/>
      <color indexed="14"/>
      <name val="Arial"/>
      <family val="2"/>
    </font>
    <font>
      <b/>
      <sz val="8"/>
      <color indexed="14"/>
      <name val="Arial"/>
      <family val="2"/>
    </font>
    <font>
      <sz val="8"/>
      <color indexed="14"/>
      <name val="Arial"/>
      <family val="2"/>
    </font>
    <font>
      <b/>
      <sz val="12"/>
      <color indexed="14"/>
      <name val="Arial"/>
      <family val="2"/>
    </font>
    <font>
      <sz val="12"/>
      <color indexed="8"/>
      <name val="Arial"/>
      <family val="2"/>
    </font>
    <font>
      <sz val="14"/>
      <name val="Arial"/>
      <family val="2"/>
    </font>
    <font>
      <b/>
      <sz val="14"/>
      <color indexed="8"/>
      <name val="Arial"/>
      <family val="2"/>
    </font>
    <font>
      <sz val="10"/>
      <name val="Arial CE"/>
      <family val="2"/>
    </font>
    <font>
      <b/>
      <sz val="12"/>
      <color indexed="10"/>
      <name val="Arial"/>
      <family val="0"/>
    </font>
    <font>
      <sz val="10"/>
      <color indexed="10"/>
      <name val="Arial CE"/>
      <family val="2"/>
    </font>
    <font>
      <b/>
      <sz val="12"/>
      <name val="Arial CE"/>
      <family val="0"/>
    </font>
    <font>
      <b/>
      <sz val="14"/>
      <name val="Arial CE"/>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1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style="thin"/>
      <bottom style="medium"/>
    </border>
  </borders>
  <cellStyleXfs count="67">
    <xf numFmtId="0" fontId="0" fillId="0" borderId="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44" fillId="6" borderId="0" applyNumberFormat="0" applyBorder="0" applyAlignment="0" applyProtection="0"/>
    <xf numFmtId="0" fontId="16" fillId="0" borderId="0" applyNumberFormat="0" applyFill="0" applyBorder="0" applyAlignment="0" applyProtection="0"/>
    <xf numFmtId="0" fontId="48" fillId="1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4" fillId="0" borderId="0">
      <alignment/>
      <protection/>
    </xf>
    <xf numFmtId="0" fontId="46" fillId="7" borderId="0" applyNumberFormat="0" applyBorder="0" applyAlignment="0" applyProtection="0"/>
    <xf numFmtId="0" fontId="17" fillId="0" borderId="0" applyNumberFormat="0" applyFill="0" applyBorder="0" applyAlignment="0" applyProtection="0"/>
    <xf numFmtId="9" fontId="4" fillId="0" borderId="0" applyFont="0" applyFill="0" applyBorder="0" applyAlignment="0" applyProtection="0"/>
    <xf numFmtId="0" fontId="0" fillId="4" borderId="5" applyNumberFormat="0" applyFont="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 fillId="0" borderId="6" applyNumberFormat="0" applyFill="0" applyAlignment="0" applyProtection="0"/>
    <xf numFmtId="0" fontId="49" fillId="16" borderId="7" applyNumberFormat="0" applyAlignment="0" applyProtection="0"/>
    <xf numFmtId="0" fontId="7" fillId="11" borderId="8" applyNumberFormat="0" applyAlignment="0" applyProtection="0"/>
    <xf numFmtId="0" fontId="45" fillId="17" borderId="0" applyNumberFormat="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7" fillId="7" borderId="8" applyNumberFormat="0" applyAlignment="0" applyProtection="0"/>
    <xf numFmtId="0" fontId="8" fillId="0" borderId="9" applyNumberFormat="0" applyFill="0" applyAlignment="0" applyProtection="0"/>
  </cellStyleXfs>
  <cellXfs count="176">
    <xf numFmtId="0" fontId="0" fillId="0" borderId="0" xfId="0" applyAlignment="1">
      <alignment/>
    </xf>
    <xf numFmtId="1" fontId="4" fillId="0" borderId="0" xfId="0" applyNumberFormat="1" applyFont="1" applyAlignment="1">
      <alignment horizontal="right"/>
    </xf>
    <xf numFmtId="1" fontId="1" fillId="0" borderId="0" xfId="0" applyNumberFormat="1" applyFont="1" applyAlignment="1">
      <alignment horizontal="left"/>
    </xf>
    <xf numFmtId="4" fontId="4" fillId="0" borderId="0" xfId="0" applyNumberFormat="1" applyFont="1" applyAlignment="1">
      <alignment/>
    </xf>
    <xf numFmtId="0" fontId="6" fillId="0" borderId="0" xfId="0" applyFont="1" applyAlignment="1">
      <alignment/>
    </xf>
    <xf numFmtId="4" fontId="4" fillId="0" borderId="0" xfId="0" applyNumberFormat="1" applyFont="1" applyAlignment="1">
      <alignment horizontal="left" vertical="top" wrapText="1"/>
    </xf>
    <xf numFmtId="4" fontId="4" fillId="0" borderId="0" xfId="0" applyNumberFormat="1" applyFont="1" applyAlignment="1">
      <alignment/>
    </xf>
    <xf numFmtId="4" fontId="5" fillId="0" borderId="0" xfId="0" applyNumberFormat="1" applyFont="1" applyAlignment="1">
      <alignment/>
    </xf>
    <xf numFmtId="0" fontId="6" fillId="0" borderId="0" xfId="0" applyFont="1" applyAlignment="1">
      <alignment/>
    </xf>
    <xf numFmtId="49" fontId="1" fillId="0" borderId="0" xfId="0" applyNumberFormat="1" applyFont="1" applyAlignment="1">
      <alignment horizontal="left" vertical="top" wrapText="1"/>
    </xf>
    <xf numFmtId="0" fontId="6" fillId="0" borderId="0" xfId="43" applyFont="1">
      <alignment/>
      <protection/>
    </xf>
    <xf numFmtId="49" fontId="8" fillId="0" borderId="0" xfId="43" applyNumberFormat="1" applyFont="1">
      <alignment/>
      <protection/>
    </xf>
    <xf numFmtId="0" fontId="9" fillId="0" borderId="0" xfId="43" applyFont="1">
      <alignment/>
      <protection/>
    </xf>
    <xf numFmtId="0" fontId="4" fillId="0" borderId="0" xfId="0" applyFont="1" applyAlignment="1">
      <alignment horizontal="left" vertical="top" wrapText="1"/>
    </xf>
    <xf numFmtId="4" fontId="10" fillId="0" borderId="0" xfId="0" applyNumberFormat="1" applyFont="1" applyAlignment="1">
      <alignment horizontal="left" vertical="top" wrapText="1"/>
    </xf>
    <xf numFmtId="4" fontId="10" fillId="0" borderId="0" xfId="0" applyNumberFormat="1" applyFont="1" applyAlignment="1">
      <alignment/>
    </xf>
    <xf numFmtId="49" fontId="6" fillId="0" borderId="0" xfId="43" applyNumberFormat="1" applyFont="1">
      <alignment/>
      <protection/>
    </xf>
    <xf numFmtId="49" fontId="8" fillId="0" borderId="0" xfId="43" applyNumberFormat="1" applyFont="1" applyAlignment="1">
      <alignment vertical="top"/>
      <protection/>
    </xf>
    <xf numFmtId="0" fontId="4" fillId="0" borderId="0" xfId="43" applyFont="1" applyAlignment="1">
      <alignment wrapText="1"/>
      <protection/>
    </xf>
    <xf numFmtId="0" fontId="8" fillId="0" borderId="0" xfId="43" applyFont="1">
      <alignment/>
      <protection/>
    </xf>
    <xf numFmtId="0" fontId="1" fillId="0" borderId="0" xfId="43" applyFont="1">
      <alignment/>
      <protection/>
    </xf>
    <xf numFmtId="0" fontId="7" fillId="0" borderId="0" xfId="43" applyFont="1">
      <alignment/>
      <protection/>
    </xf>
    <xf numFmtId="0" fontId="8" fillId="0" borderId="0" xfId="0" applyFont="1" applyAlignment="1">
      <alignment/>
    </xf>
    <xf numFmtId="0" fontId="4" fillId="0" borderId="0" xfId="0" applyFont="1" applyAlignment="1">
      <alignment vertical="top" wrapText="1"/>
    </xf>
    <xf numFmtId="0" fontId="11" fillId="0" borderId="0" xfId="43" applyFont="1">
      <alignment/>
      <protection/>
    </xf>
    <xf numFmtId="49" fontId="11" fillId="0" borderId="0" xfId="43" applyNumberFormat="1" applyFont="1" applyAlignment="1">
      <alignment vertical="top"/>
      <protection/>
    </xf>
    <xf numFmtId="0" fontId="13" fillId="0" borderId="0" xfId="43" applyFont="1">
      <alignment/>
      <protection/>
    </xf>
    <xf numFmtId="49" fontId="11" fillId="0" borderId="0" xfId="43" applyNumberFormat="1" applyFont="1">
      <alignment/>
      <protection/>
    </xf>
    <xf numFmtId="4" fontId="9" fillId="0" borderId="0" xfId="0" applyNumberFormat="1" applyFont="1" applyAlignment="1">
      <alignment horizontal="left" vertical="top" wrapText="1"/>
    </xf>
    <xf numFmtId="4" fontId="15" fillId="0" borderId="0" xfId="0" applyNumberFormat="1" applyFont="1" applyAlignment="1">
      <alignment/>
    </xf>
    <xf numFmtId="0" fontId="18" fillId="0" borderId="0" xfId="0" applyFont="1" applyAlignment="1">
      <alignment/>
    </xf>
    <xf numFmtId="0" fontId="18" fillId="0" borderId="0" xfId="43" applyFont="1">
      <alignment/>
      <protection/>
    </xf>
    <xf numFmtId="0" fontId="19" fillId="0" borderId="0" xfId="43" applyFont="1">
      <alignment/>
      <protection/>
    </xf>
    <xf numFmtId="0" fontId="20" fillId="0" borderId="0" xfId="43" applyFont="1">
      <alignment/>
      <protection/>
    </xf>
    <xf numFmtId="0" fontId="21" fillId="0" borderId="0" xfId="0" applyFont="1" applyAlignment="1">
      <alignment/>
    </xf>
    <xf numFmtId="0" fontId="21" fillId="0" borderId="0" xfId="43" applyFont="1">
      <alignment/>
      <protection/>
    </xf>
    <xf numFmtId="0" fontId="22" fillId="0" borderId="0" xfId="43" applyFont="1">
      <alignment/>
      <protection/>
    </xf>
    <xf numFmtId="0" fontId="23" fillId="0" borderId="0" xfId="43" applyFont="1">
      <alignment/>
      <protection/>
    </xf>
    <xf numFmtId="0" fontId="24" fillId="0" borderId="0" xfId="0" applyFont="1" applyAlignment="1">
      <alignment/>
    </xf>
    <xf numFmtId="0" fontId="24" fillId="0" borderId="0" xfId="43" applyFont="1">
      <alignment/>
      <protection/>
    </xf>
    <xf numFmtId="0" fontId="25" fillId="0" borderId="0" xfId="43" applyFont="1">
      <alignment/>
      <protection/>
    </xf>
    <xf numFmtId="0" fontId="26" fillId="0" borderId="0" xfId="43" applyFont="1">
      <alignment/>
      <protection/>
    </xf>
    <xf numFmtId="0" fontId="32" fillId="0" borderId="0" xfId="43" applyFont="1">
      <alignment/>
      <protection/>
    </xf>
    <xf numFmtId="1" fontId="10" fillId="0" borderId="0" xfId="0" applyNumberFormat="1" applyFont="1" applyAlignment="1">
      <alignment horizontal="right"/>
    </xf>
    <xf numFmtId="4" fontId="10" fillId="0" borderId="0" xfId="0" applyNumberFormat="1" applyFont="1" applyAlignment="1">
      <alignment/>
    </xf>
    <xf numFmtId="4" fontId="15" fillId="0" borderId="0" xfId="0" applyNumberFormat="1" applyFont="1" applyAlignment="1">
      <alignment horizontal="left" vertical="top" wrapText="1"/>
    </xf>
    <xf numFmtId="4" fontId="33" fillId="0" borderId="0" xfId="0" applyNumberFormat="1" applyFont="1" applyAlignment="1">
      <alignment/>
    </xf>
    <xf numFmtId="0" fontId="34" fillId="0" borderId="0" xfId="0" applyFont="1" applyAlignment="1">
      <alignment/>
    </xf>
    <xf numFmtId="49" fontId="1" fillId="0" borderId="0" xfId="44" applyNumberFormat="1" applyFont="1" applyAlignment="1">
      <alignment horizontal="right"/>
      <protection/>
    </xf>
    <xf numFmtId="1" fontId="4" fillId="0" borderId="0" xfId="44" applyNumberFormat="1" applyFont="1" applyAlignment="1">
      <alignment horizontal="right"/>
      <protection/>
    </xf>
    <xf numFmtId="0" fontId="21" fillId="0" borderId="0" xfId="44" applyFont="1" applyAlignment="1">
      <alignment/>
      <protection/>
    </xf>
    <xf numFmtId="0" fontId="18" fillId="0" borderId="0" xfId="44" applyFont="1" applyAlignment="1">
      <alignment/>
      <protection/>
    </xf>
    <xf numFmtId="0" fontId="6" fillId="0" borderId="0" xfId="44" applyFont="1" applyAlignment="1">
      <alignment/>
      <protection/>
    </xf>
    <xf numFmtId="0" fontId="24" fillId="0" borderId="0" xfId="44" applyFont="1" applyAlignment="1">
      <alignment/>
      <protection/>
    </xf>
    <xf numFmtId="1" fontId="1" fillId="0" borderId="0" xfId="44" applyNumberFormat="1" applyFont="1" applyAlignment="1">
      <alignment horizontal="left"/>
      <protection/>
    </xf>
    <xf numFmtId="4" fontId="4" fillId="0" borderId="0" xfId="44" applyNumberFormat="1" applyFont="1" applyAlignment="1">
      <alignment/>
      <protection/>
    </xf>
    <xf numFmtId="4" fontId="1" fillId="0" borderId="0" xfId="44" applyNumberFormat="1" applyFont="1" applyAlignment="1">
      <alignment horizontal="left"/>
      <protection/>
    </xf>
    <xf numFmtId="49" fontId="1" fillId="0" borderId="0" xfId="44" applyNumberFormat="1" applyFont="1" applyAlignment="1">
      <alignment horizontal="left" vertical="top" wrapText="1"/>
      <protection/>
    </xf>
    <xf numFmtId="4" fontId="15" fillId="0" borderId="0" xfId="44" applyNumberFormat="1" applyFont="1">
      <alignment/>
      <protection/>
    </xf>
    <xf numFmtId="4" fontId="1" fillId="0" borderId="0" xfId="44" applyNumberFormat="1" applyFont="1">
      <alignment/>
      <protection/>
    </xf>
    <xf numFmtId="0" fontId="6" fillId="0" borderId="0" xfId="44" applyFont="1">
      <alignment/>
      <protection/>
    </xf>
    <xf numFmtId="0" fontId="21" fillId="0" borderId="0" xfId="44" applyFont="1">
      <alignment/>
      <protection/>
    </xf>
    <xf numFmtId="0" fontId="18" fillId="0" borderId="0" xfId="44" applyFont="1">
      <alignment/>
      <protection/>
    </xf>
    <xf numFmtId="0" fontId="24" fillId="0" borderId="0" xfId="44" applyFont="1">
      <alignment/>
      <protection/>
    </xf>
    <xf numFmtId="4" fontId="9" fillId="0" borderId="0" xfId="43" applyNumberFormat="1" applyFont="1">
      <alignment/>
      <protection/>
    </xf>
    <xf numFmtId="49" fontId="9" fillId="0" borderId="0" xfId="44" applyNumberFormat="1" applyFont="1" applyAlignment="1">
      <alignment horizontal="left" vertical="top" wrapText="1"/>
      <protection/>
    </xf>
    <xf numFmtId="4" fontId="9" fillId="0" borderId="0" xfId="44" applyNumberFormat="1" applyFont="1" applyAlignment="1">
      <alignment horizontal="left" vertical="top" wrapText="1"/>
      <protection/>
    </xf>
    <xf numFmtId="4" fontId="9" fillId="0" borderId="0" xfId="44" applyNumberFormat="1" applyFont="1">
      <alignment/>
      <protection/>
    </xf>
    <xf numFmtId="4" fontId="9" fillId="0" borderId="10" xfId="44" applyNumberFormat="1" applyFont="1" applyBorder="1" applyAlignment="1">
      <alignment horizontal="left" vertical="top" wrapText="1"/>
      <protection/>
    </xf>
    <xf numFmtId="4" fontId="9" fillId="0" borderId="10" xfId="44" applyNumberFormat="1" applyFont="1" applyBorder="1">
      <alignment/>
      <protection/>
    </xf>
    <xf numFmtId="0" fontId="4" fillId="0" borderId="0" xfId="44" applyFont="1" applyAlignment="1">
      <alignment horizontal="left" vertical="top" wrapText="1"/>
      <protection/>
    </xf>
    <xf numFmtId="4" fontId="4" fillId="0" borderId="0" xfId="44" applyNumberFormat="1" applyFont="1">
      <alignment/>
      <protection/>
    </xf>
    <xf numFmtId="4" fontId="4" fillId="0" borderId="0" xfId="44" applyNumberFormat="1" applyFont="1" applyAlignment="1">
      <alignment horizontal="left" vertical="top" wrapText="1"/>
      <protection/>
    </xf>
    <xf numFmtId="4" fontId="5" fillId="0" borderId="0" xfId="44" applyNumberFormat="1" applyFont="1">
      <alignment/>
      <protection/>
    </xf>
    <xf numFmtId="4" fontId="10" fillId="0" borderId="0" xfId="44" applyNumberFormat="1" applyFont="1" applyAlignment="1">
      <alignment horizontal="left" vertical="top" wrapText="1"/>
      <protection/>
    </xf>
    <xf numFmtId="4" fontId="10" fillId="0" borderId="0" xfId="44" applyNumberFormat="1" applyFont="1">
      <alignment/>
      <protection/>
    </xf>
    <xf numFmtId="4" fontId="14" fillId="0" borderId="0" xfId="43" applyNumberFormat="1" applyFont="1">
      <alignment/>
      <protection/>
    </xf>
    <xf numFmtId="4" fontId="12" fillId="0" borderId="0" xfId="43" applyNumberFormat="1" applyFont="1">
      <alignment/>
      <protection/>
    </xf>
    <xf numFmtId="4" fontId="12" fillId="0" borderId="0" xfId="44" applyNumberFormat="1" applyFont="1">
      <alignment/>
      <protection/>
    </xf>
    <xf numFmtId="0" fontId="9" fillId="0" borderId="0" xfId="44" applyFont="1" applyAlignment="1">
      <alignment horizontal="left" vertical="top" wrapText="1"/>
      <protection/>
    </xf>
    <xf numFmtId="0" fontId="8" fillId="0" borderId="0" xfId="44" applyFont="1">
      <alignment/>
      <protection/>
    </xf>
    <xf numFmtId="0" fontId="22" fillId="0" borderId="0" xfId="44" applyFont="1">
      <alignment/>
      <protection/>
    </xf>
    <xf numFmtId="0" fontId="19" fillId="0" borderId="0" xfId="44" applyFont="1">
      <alignment/>
      <protection/>
    </xf>
    <xf numFmtId="0" fontId="11" fillId="0" borderId="0" xfId="44" applyFont="1">
      <alignment/>
      <protection/>
    </xf>
    <xf numFmtId="0" fontId="25" fillId="0" borderId="0" xfId="44" applyFont="1">
      <alignment/>
      <protection/>
    </xf>
    <xf numFmtId="4" fontId="28" fillId="0" borderId="0" xfId="44" applyNumberFormat="1" applyFont="1">
      <alignment/>
      <protection/>
    </xf>
    <xf numFmtId="0" fontId="27" fillId="0" borderId="0" xfId="44" applyFont="1">
      <alignment/>
      <protection/>
    </xf>
    <xf numFmtId="0" fontId="29" fillId="0" borderId="0" xfId="44" applyFont="1">
      <alignment/>
      <protection/>
    </xf>
    <xf numFmtId="4" fontId="30" fillId="0" borderId="0" xfId="44" applyNumberFormat="1" applyFont="1">
      <alignment/>
      <protection/>
    </xf>
    <xf numFmtId="0" fontId="31" fillId="0" borderId="0" xfId="44" applyFont="1">
      <alignment/>
      <protection/>
    </xf>
    <xf numFmtId="49" fontId="27" fillId="0" borderId="0" xfId="44" applyNumberFormat="1" applyFont="1" applyAlignment="1">
      <alignment horizontal="left" vertical="top" wrapText="1"/>
      <protection/>
    </xf>
    <xf numFmtId="0" fontId="28" fillId="0" borderId="0" xfId="44" applyFont="1" applyAlignment="1">
      <alignment horizontal="left" vertical="top" wrapText="1"/>
      <protection/>
    </xf>
    <xf numFmtId="49" fontId="14" fillId="0" borderId="0" xfId="44" applyNumberFormat="1" applyFont="1" applyAlignment="1">
      <alignment horizontal="left" vertical="top" wrapText="1"/>
      <protection/>
    </xf>
    <xf numFmtId="0" fontId="4" fillId="0" borderId="0" xfId="44" applyFont="1" applyAlignment="1">
      <alignment vertical="top" wrapText="1"/>
      <protection/>
    </xf>
    <xf numFmtId="2" fontId="4" fillId="0" borderId="0" xfId="44" applyNumberFormat="1" applyFont="1">
      <alignment/>
      <protection/>
    </xf>
    <xf numFmtId="4" fontId="35" fillId="0" borderId="0" xfId="44" applyNumberFormat="1" applyFont="1" applyAlignment="1">
      <alignment vertical="top" wrapText="1"/>
      <protection/>
    </xf>
    <xf numFmtId="2" fontId="5" fillId="0" borderId="0" xfId="44" applyNumberFormat="1" applyFont="1">
      <alignment/>
      <protection/>
    </xf>
    <xf numFmtId="2" fontId="4" fillId="0" borderId="0" xfId="0" applyNumberFormat="1" applyFont="1" applyAlignment="1">
      <alignment/>
    </xf>
    <xf numFmtId="2" fontId="5" fillId="0" borderId="0" xfId="0" applyNumberFormat="1" applyFont="1" applyAlignment="1">
      <alignment/>
    </xf>
    <xf numFmtId="4" fontId="9" fillId="0" borderId="0" xfId="0" applyNumberFormat="1" applyFont="1" applyAlignment="1">
      <alignment/>
    </xf>
    <xf numFmtId="4" fontId="4" fillId="0" borderId="0" xfId="0" applyNumberFormat="1" applyFont="1" applyFill="1" applyAlignment="1">
      <alignment/>
    </xf>
    <xf numFmtId="49" fontId="1" fillId="0" borderId="0" xfId="44" applyNumberFormat="1" applyFont="1" applyFill="1" applyAlignment="1">
      <alignment horizontal="left" vertical="top" wrapText="1"/>
      <protection/>
    </xf>
    <xf numFmtId="0" fontId="4" fillId="0" borderId="0" xfId="44" applyFont="1" applyFill="1" applyAlignment="1">
      <alignment horizontal="left" vertical="top" wrapText="1"/>
      <protection/>
    </xf>
    <xf numFmtId="4" fontId="4" fillId="0" borderId="0" xfId="44" applyNumberFormat="1" applyFont="1" applyFill="1">
      <alignment/>
      <protection/>
    </xf>
    <xf numFmtId="49" fontId="14" fillId="0" borderId="0" xfId="44" applyNumberFormat="1" applyFont="1" applyFill="1" applyAlignment="1">
      <alignment horizontal="left" vertical="top" wrapText="1"/>
      <protection/>
    </xf>
    <xf numFmtId="4" fontId="12" fillId="0" borderId="0" xfId="44" applyNumberFormat="1" applyFont="1" applyFill="1">
      <alignment/>
      <protection/>
    </xf>
    <xf numFmtId="4" fontId="5" fillId="0" borderId="0" xfId="0" applyNumberFormat="1" applyFont="1" applyFill="1" applyAlignment="1">
      <alignment/>
    </xf>
    <xf numFmtId="0" fontId="32" fillId="0" borderId="0" xfId="0" applyFont="1" applyAlignment="1">
      <alignment/>
    </xf>
    <xf numFmtId="49" fontId="7" fillId="0" borderId="0" xfId="44" applyNumberFormat="1" applyFont="1" applyAlignment="1">
      <alignment horizontal="left" vertical="top" wrapText="1"/>
      <protection/>
    </xf>
    <xf numFmtId="0" fontId="9" fillId="0" borderId="0" xfId="0" applyFont="1" applyAlignment="1">
      <alignment/>
    </xf>
    <xf numFmtId="0" fontId="9" fillId="0" borderId="0" xfId="44" applyFont="1" applyAlignment="1">
      <alignment/>
      <protection/>
    </xf>
    <xf numFmtId="4" fontId="5" fillId="0" borderId="0" xfId="44" applyNumberFormat="1" applyFont="1" applyAlignment="1">
      <alignment horizontal="left" vertical="top" wrapText="1"/>
      <protection/>
    </xf>
    <xf numFmtId="49" fontId="8" fillId="0" borderId="0" xfId="43" applyNumberFormat="1" applyFont="1" applyFill="1" applyAlignment="1">
      <alignment vertical="top"/>
      <protection/>
    </xf>
    <xf numFmtId="0" fontId="6" fillId="0" borderId="0" xfId="43" applyFont="1" applyFill="1">
      <alignment/>
      <protection/>
    </xf>
    <xf numFmtId="0" fontId="21" fillId="0" borderId="0" xfId="43" applyFont="1" applyFill="1">
      <alignment/>
      <protection/>
    </xf>
    <xf numFmtId="0" fontId="18" fillId="0" borderId="0" xfId="43" applyFont="1" applyFill="1">
      <alignment/>
      <protection/>
    </xf>
    <xf numFmtId="0" fontId="24" fillId="0" borderId="0" xfId="43" applyFont="1" applyFill="1">
      <alignment/>
      <protection/>
    </xf>
    <xf numFmtId="49" fontId="11" fillId="0" borderId="0" xfId="43" applyNumberFormat="1" applyFont="1" applyFill="1">
      <alignment/>
      <protection/>
    </xf>
    <xf numFmtId="0" fontId="13" fillId="0" borderId="0" xfId="43" applyFont="1" applyFill="1">
      <alignment/>
      <protection/>
    </xf>
    <xf numFmtId="49" fontId="8" fillId="0" borderId="0" xfId="43" applyNumberFormat="1" applyFont="1" applyFill="1">
      <alignment/>
      <protection/>
    </xf>
    <xf numFmtId="0" fontId="38" fillId="0" borderId="0" xfId="0" applyFont="1" applyAlignment="1">
      <alignment/>
    </xf>
    <xf numFmtId="0" fontId="39" fillId="0" borderId="0" xfId="0" applyFont="1" applyAlignment="1">
      <alignment/>
    </xf>
    <xf numFmtId="4" fontId="35" fillId="0" borderId="0" xfId="44" applyNumberFormat="1" applyFont="1">
      <alignment/>
      <protection/>
    </xf>
    <xf numFmtId="190" fontId="4" fillId="0" borderId="0" xfId="44" applyNumberFormat="1" applyFont="1" applyAlignment="1">
      <alignment/>
      <protection/>
    </xf>
    <xf numFmtId="190" fontId="1" fillId="0" borderId="0" xfId="44" applyNumberFormat="1" applyFont="1">
      <alignment/>
      <protection/>
    </xf>
    <xf numFmtId="190" fontId="9" fillId="0" borderId="0" xfId="44" applyNumberFormat="1" applyFont="1">
      <alignment/>
      <protection/>
    </xf>
    <xf numFmtId="190" fontId="9" fillId="0" borderId="10" xfId="44" applyNumberFormat="1" applyFont="1" applyBorder="1">
      <alignment/>
      <protection/>
    </xf>
    <xf numFmtId="190" fontId="4" fillId="0" borderId="0" xfId="44" applyNumberFormat="1" applyFont="1">
      <alignment/>
      <protection/>
    </xf>
    <xf numFmtId="190" fontId="10" fillId="0" borderId="0" xfId="44" applyNumberFormat="1" applyFont="1">
      <alignment/>
      <protection/>
    </xf>
    <xf numFmtId="190" fontId="12" fillId="0" borderId="0" xfId="44" applyNumberFormat="1" applyFont="1">
      <alignment/>
      <protection/>
    </xf>
    <xf numFmtId="190" fontId="4" fillId="0" borderId="0" xfId="44" applyNumberFormat="1" applyFont="1" applyFill="1">
      <alignment/>
      <protection/>
    </xf>
    <xf numFmtId="190" fontId="12" fillId="0" borderId="0" xfId="44" applyNumberFormat="1" applyFont="1" applyFill="1">
      <alignment/>
      <protection/>
    </xf>
    <xf numFmtId="190" fontId="28" fillId="0" borderId="0" xfId="44" applyNumberFormat="1" applyFont="1">
      <alignment/>
      <protection/>
    </xf>
    <xf numFmtId="190" fontId="30" fillId="0" borderId="0" xfId="44" applyNumberFormat="1" applyFont="1">
      <alignment/>
      <protection/>
    </xf>
    <xf numFmtId="190" fontId="4" fillId="0" borderId="0" xfId="0" applyNumberFormat="1" applyFont="1" applyAlignment="1">
      <alignment/>
    </xf>
    <xf numFmtId="190" fontId="10" fillId="0" borderId="0" xfId="0" applyNumberFormat="1" applyFont="1" applyAlignment="1">
      <alignment/>
    </xf>
    <xf numFmtId="190" fontId="9" fillId="0" borderId="0" xfId="43" applyNumberFormat="1" applyFont="1">
      <alignment/>
      <protection/>
    </xf>
    <xf numFmtId="190" fontId="14" fillId="0" borderId="0" xfId="43" applyNumberFormat="1" applyFont="1">
      <alignment/>
      <protection/>
    </xf>
    <xf numFmtId="190" fontId="12" fillId="0" borderId="0" xfId="43" applyNumberFormat="1" applyFont="1">
      <alignment/>
      <protection/>
    </xf>
    <xf numFmtId="190" fontId="5" fillId="0" borderId="0" xfId="44" applyNumberFormat="1" applyFont="1">
      <alignment/>
      <protection/>
    </xf>
    <xf numFmtId="190" fontId="7" fillId="0" borderId="0" xfId="43" applyNumberFormat="1" applyFont="1">
      <alignment/>
      <protection/>
    </xf>
    <xf numFmtId="190" fontId="5" fillId="0" borderId="0" xfId="0" applyNumberFormat="1" applyFont="1" applyAlignment="1">
      <alignment/>
    </xf>
    <xf numFmtId="190" fontId="35" fillId="0" borderId="0" xfId="44" applyNumberFormat="1" applyFont="1">
      <alignment/>
      <protection/>
    </xf>
    <xf numFmtId="190" fontId="37" fillId="0" borderId="0" xfId="44" applyNumberFormat="1" applyFont="1">
      <alignment/>
      <protection/>
    </xf>
    <xf numFmtId="190" fontId="9" fillId="0" borderId="0" xfId="0" applyNumberFormat="1" applyFont="1" applyAlignment="1">
      <alignment/>
    </xf>
    <xf numFmtId="190" fontId="4" fillId="0" borderId="0" xfId="44" applyNumberFormat="1" applyFont="1" applyAlignment="1">
      <alignment/>
      <protection/>
    </xf>
    <xf numFmtId="190" fontId="1" fillId="0" borderId="0" xfId="44" applyNumberFormat="1" applyFont="1">
      <alignment/>
      <protection/>
    </xf>
    <xf numFmtId="190" fontId="9" fillId="0" borderId="0" xfId="43" applyNumberFormat="1" applyFont="1">
      <alignment/>
      <protection/>
    </xf>
    <xf numFmtId="190" fontId="9" fillId="0" borderId="0" xfId="44" applyNumberFormat="1" applyFont="1">
      <alignment/>
      <protection/>
    </xf>
    <xf numFmtId="190" fontId="36" fillId="0" borderId="0" xfId="44" applyNumberFormat="1" applyFont="1">
      <alignment/>
      <protection/>
    </xf>
    <xf numFmtId="190" fontId="9" fillId="0" borderId="10" xfId="44" applyNumberFormat="1" applyFont="1" applyBorder="1">
      <alignment/>
      <protection/>
    </xf>
    <xf numFmtId="190" fontId="4" fillId="0" borderId="0" xfId="44" applyNumberFormat="1" applyFont="1">
      <alignment/>
      <protection/>
    </xf>
    <xf numFmtId="190" fontId="10" fillId="0" borderId="0" xfId="44" applyNumberFormat="1" applyFont="1">
      <alignment/>
      <protection/>
    </xf>
    <xf numFmtId="190" fontId="14" fillId="0" borderId="0" xfId="43" applyNumberFormat="1" applyFont="1">
      <alignment/>
      <protection/>
    </xf>
    <xf numFmtId="190" fontId="12" fillId="0" borderId="0" xfId="43" applyNumberFormat="1" applyFont="1">
      <alignment/>
      <protection/>
    </xf>
    <xf numFmtId="190" fontId="12" fillId="0" borderId="0" xfId="44" applyNumberFormat="1" applyFont="1">
      <alignment/>
      <protection/>
    </xf>
    <xf numFmtId="190" fontId="4" fillId="0" borderId="0" xfId="44" applyNumberFormat="1" applyFont="1" applyFill="1">
      <alignment/>
      <protection/>
    </xf>
    <xf numFmtId="190" fontId="12" fillId="0" borderId="0" xfId="44" applyNumberFormat="1" applyFont="1" applyFill="1">
      <alignment/>
      <protection/>
    </xf>
    <xf numFmtId="190" fontId="4" fillId="0" borderId="0" xfId="0" applyNumberFormat="1" applyFont="1" applyAlignment="1">
      <alignment/>
    </xf>
    <xf numFmtId="190" fontId="1" fillId="0" borderId="0" xfId="43" applyNumberFormat="1" applyFont="1">
      <alignment/>
      <protection/>
    </xf>
    <xf numFmtId="191" fontId="10" fillId="0" borderId="0" xfId="0" applyNumberFormat="1" applyFont="1" applyAlignment="1">
      <alignment/>
    </xf>
    <xf numFmtId="191" fontId="4" fillId="0" borderId="0" xfId="44" applyNumberFormat="1" applyFont="1" applyAlignment="1">
      <alignment/>
      <protection/>
    </xf>
    <xf numFmtId="191" fontId="1" fillId="0" borderId="0" xfId="44" applyNumberFormat="1" applyFont="1">
      <alignment/>
      <protection/>
    </xf>
    <xf numFmtId="191" fontId="9" fillId="0" borderId="0" xfId="43" applyNumberFormat="1" applyFont="1">
      <alignment/>
      <protection/>
    </xf>
    <xf numFmtId="191" fontId="9" fillId="0" borderId="0" xfId="44" applyNumberFormat="1" applyFont="1">
      <alignment/>
      <protection/>
    </xf>
    <xf numFmtId="191" fontId="9" fillId="0" borderId="10" xfId="44" applyNumberFormat="1" applyFont="1" applyBorder="1">
      <alignment/>
      <protection/>
    </xf>
    <xf numFmtId="191" fontId="4" fillId="0" borderId="0" xfId="44" applyNumberFormat="1" applyFont="1">
      <alignment/>
      <protection/>
    </xf>
    <xf numFmtId="191" fontId="10" fillId="0" borderId="0" xfId="44" applyNumberFormat="1" applyFont="1">
      <alignment/>
      <protection/>
    </xf>
    <xf numFmtId="191" fontId="14" fillId="0" borderId="0" xfId="43" applyNumberFormat="1" applyFont="1">
      <alignment/>
      <protection/>
    </xf>
    <xf numFmtId="191" fontId="12" fillId="0" borderId="0" xfId="43" applyNumberFormat="1" applyFont="1">
      <alignment/>
      <protection/>
    </xf>
    <xf numFmtId="191" fontId="12" fillId="0" borderId="0" xfId="44" applyNumberFormat="1" applyFont="1">
      <alignment/>
      <protection/>
    </xf>
    <xf numFmtId="191" fontId="4" fillId="0" borderId="0" xfId="44" applyNumberFormat="1" applyFont="1" applyFill="1">
      <alignment/>
      <protection/>
    </xf>
    <xf numFmtId="191" fontId="12" fillId="0" borderId="0" xfId="44" applyNumberFormat="1" applyFont="1" applyFill="1">
      <alignment/>
      <protection/>
    </xf>
    <xf numFmtId="191" fontId="4" fillId="0" borderId="0" xfId="0" applyNumberFormat="1" applyFont="1" applyAlignment="1">
      <alignment/>
    </xf>
    <xf numFmtId="4" fontId="5" fillId="0" borderId="0" xfId="44" applyNumberFormat="1" applyFont="1" applyFill="1">
      <alignment/>
      <protection/>
    </xf>
    <xf numFmtId="4" fontId="15" fillId="0" borderId="0" xfId="0" applyNumberFormat="1" applyFont="1" applyAlignment="1">
      <alignment horizontal="center"/>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Hyperlink" xfId="36"/>
    <cellStyle name="Izhod" xfId="37"/>
    <cellStyle name="Naslov" xfId="38"/>
    <cellStyle name="Naslov 1" xfId="39"/>
    <cellStyle name="Naslov 2" xfId="40"/>
    <cellStyle name="Naslov 3" xfId="41"/>
    <cellStyle name="Naslov 4" xfId="42"/>
    <cellStyle name="naslov2" xfId="43"/>
    <cellStyle name="Navadno_Jerancic_POPIS_KANALIZACIJA" xfId="44"/>
    <cellStyle name="Nevtralno"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45"/>
  <sheetViews>
    <sheetView zoomScalePageLayoutView="0" workbookViewId="0" topLeftCell="A52">
      <selection activeCell="G38" sqref="G38"/>
    </sheetView>
  </sheetViews>
  <sheetFormatPr defaultColWidth="8.69921875" defaultRowHeight="15.75"/>
  <cols>
    <col min="1" max="1" width="29.19921875" style="5" customWidth="1"/>
    <col min="2" max="2" width="5.19921875" style="6" customWidth="1"/>
    <col min="3" max="3" width="2.8984375" style="6" customWidth="1"/>
    <col min="4" max="4" width="8.3984375" style="6" customWidth="1"/>
    <col min="5" max="5" width="16.19921875" style="6" customWidth="1"/>
    <col min="6" max="6" width="3.69921875" style="8" customWidth="1"/>
    <col min="7" max="8" width="8.69921875" style="8" customWidth="1"/>
    <col min="9" max="9" width="18.09765625" style="8" customWidth="1"/>
    <col min="10" max="16384" width="8.69921875" style="8" customWidth="1"/>
  </cols>
  <sheetData>
    <row r="2" spans="1:5" s="4" customFormat="1" ht="15.75">
      <c r="A2" s="43" t="s">
        <v>311</v>
      </c>
      <c r="B2" s="2" t="s">
        <v>85</v>
      </c>
      <c r="C2" s="44"/>
      <c r="D2" s="44"/>
      <c r="E2" s="3"/>
    </row>
    <row r="3" spans="1:5" s="4" customFormat="1" ht="15.75">
      <c r="A3" s="43" t="s">
        <v>312</v>
      </c>
      <c r="B3" s="2" t="s">
        <v>86</v>
      </c>
      <c r="C3" s="44"/>
      <c r="D3" s="44"/>
      <c r="E3" s="3"/>
    </row>
    <row r="4" spans="1:5" s="4" customFormat="1" ht="15.75">
      <c r="A4" s="43" t="s">
        <v>313</v>
      </c>
      <c r="B4" s="2" t="s">
        <v>94</v>
      </c>
      <c r="C4" s="44"/>
      <c r="D4" s="44"/>
      <c r="E4" s="3"/>
    </row>
    <row r="5" spans="1:5" s="4" customFormat="1" ht="15.75">
      <c r="A5" s="43"/>
      <c r="B5" s="2"/>
      <c r="C5" s="44"/>
      <c r="D5" s="44"/>
      <c r="E5" s="3"/>
    </row>
    <row r="6" spans="1:5" s="4" customFormat="1" ht="15.75">
      <c r="A6" s="1"/>
      <c r="B6" s="2"/>
      <c r="C6" s="3"/>
      <c r="D6" s="3"/>
      <c r="E6" s="3"/>
    </row>
    <row r="7" spans="1:5" s="4" customFormat="1" ht="15.75">
      <c r="A7" s="1"/>
      <c r="B7" s="2"/>
      <c r="C7" s="3"/>
      <c r="D7" s="3"/>
      <c r="E7" s="3"/>
    </row>
    <row r="8" spans="1:5" s="4" customFormat="1" ht="15.75">
      <c r="A8" s="1"/>
      <c r="B8" s="2"/>
      <c r="C8" s="3"/>
      <c r="D8" s="3"/>
      <c r="E8" s="3"/>
    </row>
    <row r="9" spans="1:5" s="4" customFormat="1" ht="15.75">
      <c r="A9" s="1"/>
      <c r="B9" s="2"/>
      <c r="C9" s="3"/>
      <c r="D9" s="3"/>
      <c r="E9" s="3"/>
    </row>
    <row r="10" spans="1:6" ht="18">
      <c r="A10" s="175" t="s">
        <v>239</v>
      </c>
      <c r="B10" s="175"/>
      <c r="C10" s="175"/>
      <c r="D10" s="175"/>
      <c r="E10" s="175"/>
      <c r="F10" s="175"/>
    </row>
    <row r="11" spans="1:6" ht="18">
      <c r="A11" s="175"/>
      <c r="B11" s="175"/>
      <c r="C11" s="175"/>
      <c r="D11" s="175"/>
      <c r="E11" s="175"/>
      <c r="F11" s="175"/>
    </row>
    <row r="13" spans="1:6" ht="15.75" customHeight="1">
      <c r="A13" s="28" t="s">
        <v>87</v>
      </c>
      <c r="B13" s="15"/>
      <c r="C13" s="15"/>
      <c r="D13" s="15"/>
      <c r="E13" s="99"/>
      <c r="F13" s="120"/>
    </row>
    <row r="14" spans="1:5" ht="15.75" customHeight="1">
      <c r="A14" s="28"/>
      <c r="B14" s="15"/>
      <c r="C14" s="15"/>
      <c r="D14" s="15"/>
      <c r="E14" s="99"/>
    </row>
    <row r="15" spans="1:6" ht="15.75" customHeight="1">
      <c r="A15" s="28" t="s">
        <v>88</v>
      </c>
      <c r="B15" s="15"/>
      <c r="C15" s="15"/>
      <c r="D15" s="15"/>
      <c r="E15" s="99"/>
      <c r="F15" s="120"/>
    </row>
    <row r="16" spans="1:5" ht="15.75" customHeight="1">
      <c r="A16" s="28"/>
      <c r="B16" s="15"/>
      <c r="C16" s="15"/>
      <c r="D16" s="15"/>
      <c r="E16" s="99"/>
    </row>
    <row r="17" spans="1:6" ht="15.75" customHeight="1">
      <c r="A17" s="28" t="s">
        <v>89</v>
      </c>
      <c r="B17" s="15"/>
      <c r="C17" s="15"/>
      <c r="D17" s="15"/>
      <c r="E17" s="99"/>
      <c r="F17" s="120"/>
    </row>
    <row r="18" spans="1:5" ht="15.75" customHeight="1">
      <c r="A18" s="28"/>
      <c r="B18" s="15"/>
      <c r="C18" s="15"/>
      <c r="D18" s="15"/>
      <c r="E18" s="99"/>
    </row>
    <row r="19" spans="1:6" ht="15.75" customHeight="1">
      <c r="A19" s="28" t="s">
        <v>90</v>
      </c>
      <c r="B19" s="15"/>
      <c r="C19" s="15"/>
      <c r="D19" s="15"/>
      <c r="E19" s="99"/>
      <c r="F19" s="120"/>
    </row>
    <row r="20" spans="1:5" ht="15.75" customHeight="1">
      <c r="A20" s="28"/>
      <c r="B20" s="15"/>
      <c r="C20" s="15"/>
      <c r="D20" s="15"/>
      <c r="E20" s="99"/>
    </row>
    <row r="21" spans="1:6" ht="15.75" customHeight="1">
      <c r="A21" s="28" t="s">
        <v>91</v>
      </c>
      <c r="B21" s="15"/>
      <c r="C21" s="15"/>
      <c r="D21" s="15"/>
      <c r="E21" s="99"/>
      <c r="F21" s="120"/>
    </row>
    <row r="22" spans="1:5" ht="15.75" customHeight="1">
      <c r="A22" s="28"/>
      <c r="B22" s="15"/>
      <c r="C22" s="15"/>
      <c r="D22" s="15"/>
      <c r="E22" s="99"/>
    </row>
    <row r="23" spans="1:6" ht="15.75" customHeight="1">
      <c r="A23" s="28" t="s">
        <v>92</v>
      </c>
      <c r="B23" s="15"/>
      <c r="C23" s="15"/>
      <c r="D23" s="15"/>
      <c r="E23" s="99"/>
      <c r="F23" s="120"/>
    </row>
    <row r="24" spans="1:5" ht="15.75" customHeight="1">
      <c r="A24" s="28"/>
      <c r="B24" s="15"/>
      <c r="C24" s="15"/>
      <c r="D24" s="15"/>
      <c r="E24" s="99"/>
    </row>
    <row r="25" spans="1:6" ht="15.75" customHeight="1">
      <c r="A25" s="28" t="s">
        <v>93</v>
      </c>
      <c r="B25" s="15"/>
      <c r="C25" s="15"/>
      <c r="D25" s="15"/>
      <c r="E25" s="99"/>
      <c r="F25" s="120"/>
    </row>
    <row r="26" spans="1:5" ht="15.75">
      <c r="A26" s="28"/>
      <c r="B26" s="15"/>
      <c r="C26" s="15"/>
      <c r="D26" s="15"/>
      <c r="E26" s="99"/>
    </row>
    <row r="27" spans="1:6" ht="15.75">
      <c r="A27" s="14"/>
      <c r="B27" s="15"/>
      <c r="C27" s="15"/>
      <c r="D27" s="15"/>
      <c r="E27" s="15"/>
      <c r="F27" s="42"/>
    </row>
    <row r="28" spans="1:6" ht="58.5" customHeight="1">
      <c r="A28" s="45" t="s">
        <v>148</v>
      </c>
      <c r="B28" s="46"/>
      <c r="C28" s="46"/>
      <c r="D28" s="46"/>
      <c r="E28" s="29"/>
      <c r="F28" s="121"/>
    </row>
    <row r="29" spans="1:6" ht="15.75" customHeight="1">
      <c r="A29" s="45"/>
      <c r="B29" s="46"/>
      <c r="C29" s="46"/>
      <c r="D29" s="46"/>
      <c r="E29" s="29"/>
      <c r="F29" s="47"/>
    </row>
    <row r="30" spans="1:6" ht="15.75" customHeight="1">
      <c r="A30" s="45"/>
      <c r="B30" s="46"/>
      <c r="C30" s="46"/>
      <c r="D30" s="46"/>
      <c r="E30" s="29"/>
      <c r="F30" s="47"/>
    </row>
    <row r="31" spans="1:6" ht="15.75" customHeight="1">
      <c r="A31" s="45"/>
      <c r="B31" s="46"/>
      <c r="C31" s="46"/>
      <c r="D31" s="46"/>
      <c r="E31" s="29"/>
      <c r="F31" s="47"/>
    </row>
    <row r="32" spans="1:6" ht="15.75" customHeight="1">
      <c r="A32" s="45"/>
      <c r="B32" s="46"/>
      <c r="C32" s="46"/>
      <c r="D32" s="46"/>
      <c r="E32" s="29"/>
      <c r="F32" s="47"/>
    </row>
    <row r="33" spans="1:6" ht="15.75" customHeight="1">
      <c r="A33" s="45"/>
      <c r="B33" s="46"/>
      <c r="C33" s="46"/>
      <c r="D33" s="46"/>
      <c r="E33" s="29"/>
      <c r="F33" s="47"/>
    </row>
    <row r="34" spans="1:6" ht="15.75" customHeight="1">
      <c r="A34" s="45"/>
      <c r="B34" s="46"/>
      <c r="C34" s="46"/>
      <c r="D34" s="46"/>
      <c r="E34" s="29"/>
      <c r="F34" s="47"/>
    </row>
    <row r="35" spans="1:6" ht="15.75" customHeight="1">
      <c r="A35" s="45"/>
      <c r="B35" s="46"/>
      <c r="C35" s="46"/>
      <c r="D35" s="46"/>
      <c r="E35" s="29"/>
      <c r="F35" s="47"/>
    </row>
    <row r="36" spans="1:6" ht="15.75" customHeight="1">
      <c r="A36" s="45"/>
      <c r="B36" s="46"/>
      <c r="C36" s="46"/>
      <c r="D36" s="46"/>
      <c r="E36" s="29"/>
      <c r="F36" s="47"/>
    </row>
    <row r="37" spans="1:6" ht="15.75" customHeight="1">
      <c r="A37" s="45"/>
      <c r="B37" s="46"/>
      <c r="C37" s="46"/>
      <c r="D37" s="46"/>
      <c r="E37" s="29"/>
      <c r="F37" s="47"/>
    </row>
    <row r="38" spans="1:6" ht="15.75" customHeight="1">
      <c r="A38" s="45"/>
      <c r="B38" s="46"/>
      <c r="C38" s="46"/>
      <c r="D38" s="46"/>
      <c r="E38" s="29"/>
      <c r="F38" s="47"/>
    </row>
    <row r="39" spans="1:6" ht="15.75" customHeight="1">
      <c r="A39" s="45"/>
      <c r="B39" s="46"/>
      <c r="C39" s="46"/>
      <c r="D39" s="46"/>
      <c r="E39" s="29"/>
      <c r="F39" s="47"/>
    </row>
    <row r="40" spans="1:6" ht="15.75" customHeight="1">
      <c r="A40" s="45"/>
      <c r="B40" s="46"/>
      <c r="C40" s="46"/>
      <c r="D40" s="46"/>
      <c r="E40" s="29"/>
      <c r="F40" s="47"/>
    </row>
    <row r="41" spans="1:6" ht="15.75" customHeight="1">
      <c r="A41" s="45"/>
      <c r="B41" s="46"/>
      <c r="C41" s="46"/>
      <c r="D41" s="46"/>
      <c r="E41" s="29"/>
      <c r="F41" s="47"/>
    </row>
    <row r="42" spans="1:6" ht="15.75" customHeight="1">
      <c r="A42" s="45"/>
      <c r="B42" s="46"/>
      <c r="C42" s="46"/>
      <c r="D42" s="46"/>
      <c r="E42" s="29"/>
      <c r="F42" s="47"/>
    </row>
    <row r="43" spans="1:6" ht="18">
      <c r="A43" s="45"/>
      <c r="B43" s="46"/>
      <c r="C43" s="46"/>
      <c r="D43" s="46"/>
      <c r="E43" s="29"/>
      <c r="F43" s="47"/>
    </row>
    <row r="45" ht="15.75">
      <c r="A45" s="5" t="s">
        <v>95</v>
      </c>
    </row>
  </sheetData>
  <sheetProtection/>
  <mergeCells count="2">
    <mergeCell ref="A10:F10"/>
    <mergeCell ref="A11:F11"/>
  </mergeCells>
  <printOptions/>
  <pageMargins left="1.1811023622047245" right="0.75" top="0.7874015748031497" bottom="0.5905511811023623" header="0.3937007874015748" footer="0.3937007874015748"/>
  <pageSetup firstPageNumber="1" useFirstPageNumber="1" horizontalDpi="600" verticalDpi="600" orientation="portrait" paperSize="9" r:id="rId1"/>
  <headerFooter alignWithMargins="0">
    <oddFooter>&amp;C&amp;"SSPalatino,Običajno"&amp;10&amp;P</oddFooter>
  </headerFooter>
  <rowBreaks count="1" manualBreakCount="1">
    <brk id="46" max="6" man="1"/>
  </rowBreaks>
</worksheet>
</file>

<file path=xl/worksheets/sheet2.xml><?xml version="1.0" encoding="utf-8"?>
<worksheet xmlns="http://schemas.openxmlformats.org/spreadsheetml/2006/main" xmlns:r="http://schemas.openxmlformats.org/officeDocument/2006/relationships">
  <dimension ref="A1:Q733"/>
  <sheetViews>
    <sheetView zoomScalePageLayoutView="0" workbookViewId="0" topLeftCell="A1">
      <selection activeCell="E41" sqref="E41"/>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87</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c r="A20" s="65" t="s">
        <v>346</v>
      </c>
      <c r="B20" s="66" t="s">
        <v>342</v>
      </c>
      <c r="C20" s="67"/>
      <c r="D20" s="67"/>
      <c r="E20" s="164"/>
      <c r="F20" s="67"/>
      <c r="G20" s="148"/>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7" ht="15.75">
      <c r="B47" s="72" t="s">
        <v>95</v>
      </c>
    </row>
    <row r="48" spans="1:17" s="10" customFormat="1" ht="15.75">
      <c r="A48" s="57"/>
      <c r="B48" s="72"/>
      <c r="C48" s="71"/>
      <c r="D48" s="71"/>
      <c r="E48" s="166"/>
      <c r="F48" s="71"/>
      <c r="G48" s="151"/>
      <c r="H48" s="60"/>
      <c r="I48" s="35"/>
      <c r="J48" s="31"/>
      <c r="M48" s="39"/>
      <c r="N48" s="39"/>
      <c r="O48" s="39"/>
      <c r="Q48" s="127"/>
    </row>
    <row r="49" spans="1:17" ht="15.75">
      <c r="A49" s="16" t="s">
        <v>319</v>
      </c>
      <c r="B49" s="12" t="s">
        <v>316</v>
      </c>
      <c r="C49" s="64"/>
      <c r="D49" s="10"/>
      <c r="E49" s="163"/>
      <c r="F49" s="10"/>
      <c r="G49" s="147"/>
      <c r="H49" s="10"/>
      <c r="Q49" s="136"/>
    </row>
    <row r="50" spans="1:17" s="10" customFormat="1" ht="15.75">
      <c r="A50" s="57"/>
      <c r="B50" s="74"/>
      <c r="C50" s="75"/>
      <c r="D50" s="75"/>
      <c r="E50" s="167"/>
      <c r="F50" s="75"/>
      <c r="G50" s="152"/>
      <c r="H50" s="60"/>
      <c r="I50" s="35"/>
      <c r="J50" s="31"/>
      <c r="M50" s="39"/>
      <c r="N50" s="39"/>
      <c r="O50" s="39"/>
      <c r="Q50" s="128"/>
    </row>
    <row r="51" spans="1:17" s="10" customFormat="1" ht="15.75">
      <c r="A51" s="16" t="s">
        <v>328</v>
      </c>
      <c r="B51" s="12" t="s">
        <v>327</v>
      </c>
      <c r="C51" s="64"/>
      <c r="E51" s="163"/>
      <c r="G51" s="147"/>
      <c r="I51" s="35"/>
      <c r="J51" s="31"/>
      <c r="M51" s="39"/>
      <c r="N51" s="39"/>
      <c r="O51" s="39"/>
      <c r="Q51" s="136"/>
    </row>
    <row r="52" spans="1:17" s="10" customFormat="1" ht="15.75">
      <c r="A52" s="11"/>
      <c r="B52" s="12"/>
      <c r="C52" s="64"/>
      <c r="E52" s="163"/>
      <c r="G52" s="147"/>
      <c r="I52" s="35"/>
      <c r="J52" s="31"/>
      <c r="M52" s="39"/>
      <c r="N52" s="39"/>
      <c r="O52" s="39"/>
      <c r="Q52" s="136"/>
    </row>
    <row r="53" spans="1:17" s="24" customFormat="1" ht="51.75">
      <c r="A53" s="17" t="s">
        <v>329</v>
      </c>
      <c r="B53" s="18" t="s">
        <v>37</v>
      </c>
      <c r="C53" s="64"/>
      <c r="D53" s="10"/>
      <c r="E53" s="163"/>
      <c r="F53" s="10"/>
      <c r="G53" s="147"/>
      <c r="H53" s="10"/>
      <c r="I53" s="36"/>
      <c r="J53" s="32"/>
      <c r="M53" s="40"/>
      <c r="N53" s="40"/>
      <c r="O53" s="40"/>
      <c r="Q53" s="136"/>
    </row>
    <row r="54" spans="1:17" s="10" customFormat="1" ht="15.75">
      <c r="A54" s="25"/>
      <c r="B54" s="18"/>
      <c r="C54" s="76"/>
      <c r="D54" s="24"/>
      <c r="E54" s="168"/>
      <c r="F54" s="24"/>
      <c r="G54" s="153"/>
      <c r="H54" s="24"/>
      <c r="I54" s="35"/>
      <c r="J54" s="31"/>
      <c r="M54" s="39"/>
      <c r="N54" s="39"/>
      <c r="O54" s="39"/>
      <c r="Q54" s="137"/>
    </row>
    <row r="55" spans="1:17" s="10" customFormat="1" ht="15.75">
      <c r="A55" s="11"/>
      <c r="B55" s="70" t="s">
        <v>322</v>
      </c>
      <c r="C55" s="71">
        <v>109</v>
      </c>
      <c r="D55" s="71"/>
      <c r="E55" s="127"/>
      <c r="F55" s="122"/>
      <c r="G55" s="151"/>
      <c r="H55" s="122"/>
      <c r="I55" s="35"/>
      <c r="J55" s="31"/>
      <c r="M55" s="39"/>
      <c r="N55" s="39"/>
      <c r="O55" s="39"/>
      <c r="Q55" s="127"/>
    </row>
    <row r="56" spans="1:17" s="10" customFormat="1" ht="15.75">
      <c r="A56" s="11"/>
      <c r="B56" s="20"/>
      <c r="C56" s="64"/>
      <c r="E56" s="166"/>
      <c r="G56" s="147"/>
      <c r="I56" s="35"/>
      <c r="J56" s="31"/>
      <c r="M56" s="39"/>
      <c r="N56" s="39"/>
      <c r="O56" s="39"/>
      <c r="Q56" s="136"/>
    </row>
    <row r="57" spans="1:17" s="26" customFormat="1" ht="51">
      <c r="A57" s="17" t="s">
        <v>331</v>
      </c>
      <c r="B57" s="70" t="s">
        <v>243</v>
      </c>
      <c r="C57" s="64"/>
      <c r="D57" s="10"/>
      <c r="E57" s="166"/>
      <c r="F57" s="10"/>
      <c r="G57" s="147"/>
      <c r="H57" s="10"/>
      <c r="I57" s="37"/>
      <c r="J57" s="33"/>
      <c r="M57" s="41"/>
      <c r="N57" s="41"/>
      <c r="O57" s="41"/>
      <c r="Q57" s="136"/>
    </row>
    <row r="58" spans="1:17" s="10" customFormat="1" ht="15.75">
      <c r="A58" s="27"/>
      <c r="B58" s="70"/>
      <c r="C58" s="77"/>
      <c r="D58" s="26"/>
      <c r="E58" s="166"/>
      <c r="F58" s="26"/>
      <c r="G58" s="154"/>
      <c r="H58" s="26"/>
      <c r="I58" s="35"/>
      <c r="J58" s="31"/>
      <c r="M58" s="39"/>
      <c r="N58" s="39"/>
      <c r="O58" s="39"/>
      <c r="Q58" s="138"/>
    </row>
    <row r="59" spans="1:17" s="10" customFormat="1" ht="15.75">
      <c r="A59" s="11"/>
      <c r="B59" s="70" t="s">
        <v>376</v>
      </c>
      <c r="C59" s="71">
        <v>1</v>
      </c>
      <c r="D59" s="71"/>
      <c r="E59" s="166"/>
      <c r="F59" s="122"/>
      <c r="G59" s="151"/>
      <c r="H59" s="122"/>
      <c r="I59" s="35"/>
      <c r="J59" s="31"/>
      <c r="M59" s="39"/>
      <c r="N59" s="39"/>
      <c r="O59" s="39"/>
      <c r="Q59" s="127"/>
    </row>
    <row r="60" spans="1:17" s="10" customFormat="1" ht="15.75">
      <c r="A60" s="11"/>
      <c r="B60" s="70"/>
      <c r="C60" s="71"/>
      <c r="D60" s="71"/>
      <c r="E60" s="166"/>
      <c r="F60" s="71"/>
      <c r="G60" s="151"/>
      <c r="H60" s="71"/>
      <c r="I60" s="35"/>
      <c r="J60" s="31"/>
      <c r="M60" s="39"/>
      <c r="N60" s="39"/>
      <c r="O60" s="39"/>
      <c r="Q60" s="127"/>
    </row>
    <row r="61" spans="1:17" s="26" customFormat="1" ht="51">
      <c r="A61" s="17" t="s">
        <v>332</v>
      </c>
      <c r="B61" s="70" t="s">
        <v>38</v>
      </c>
      <c r="C61" s="64"/>
      <c r="D61" s="10"/>
      <c r="E61" s="163"/>
      <c r="F61" s="10"/>
      <c r="G61" s="147"/>
      <c r="H61" s="10"/>
      <c r="I61" s="37"/>
      <c r="J61" s="33"/>
      <c r="M61" s="41"/>
      <c r="N61" s="41"/>
      <c r="O61" s="41"/>
      <c r="Q61" s="136"/>
    </row>
    <row r="62" spans="1:17" s="10" customFormat="1" ht="15.75">
      <c r="A62" s="27"/>
      <c r="B62" s="70"/>
      <c r="C62" s="77"/>
      <c r="D62" s="26"/>
      <c r="E62" s="169"/>
      <c r="F62" s="26"/>
      <c r="G62" s="154"/>
      <c r="H62" s="26"/>
      <c r="I62" s="35"/>
      <c r="J62" s="31"/>
      <c r="M62" s="39"/>
      <c r="N62" s="39"/>
      <c r="O62" s="39"/>
      <c r="Q62" s="138"/>
    </row>
    <row r="63" spans="1:17" s="10" customFormat="1" ht="15.75">
      <c r="A63" s="11"/>
      <c r="B63" s="70" t="s">
        <v>323</v>
      </c>
      <c r="C63" s="71">
        <v>1</v>
      </c>
      <c r="D63" s="71"/>
      <c r="E63" s="166"/>
      <c r="F63" s="122"/>
      <c r="G63" s="151"/>
      <c r="H63" s="122"/>
      <c r="I63" s="35"/>
      <c r="J63" s="31"/>
      <c r="M63" s="39"/>
      <c r="N63" s="39"/>
      <c r="O63" s="39"/>
      <c r="Q63" s="127"/>
    </row>
    <row r="64" spans="1:17" s="10" customFormat="1" ht="15.75">
      <c r="A64" s="11"/>
      <c r="B64" s="70"/>
      <c r="C64" s="71"/>
      <c r="D64" s="71"/>
      <c r="E64" s="166"/>
      <c r="F64" s="71"/>
      <c r="G64" s="151"/>
      <c r="H64" s="71"/>
      <c r="I64" s="35"/>
      <c r="J64" s="31"/>
      <c r="M64" s="39"/>
      <c r="N64" s="39"/>
      <c r="O64" s="39"/>
      <c r="Q64" s="127"/>
    </row>
    <row r="65" spans="1:17" s="26" customFormat="1" ht="51">
      <c r="A65" s="17" t="s">
        <v>10</v>
      </c>
      <c r="B65" s="70" t="s">
        <v>55</v>
      </c>
      <c r="C65" s="71"/>
      <c r="D65" s="71"/>
      <c r="E65" s="166"/>
      <c r="F65" s="71"/>
      <c r="G65" s="151"/>
      <c r="H65" s="10"/>
      <c r="I65" s="37"/>
      <c r="J65" s="33"/>
      <c r="M65" s="41"/>
      <c r="N65" s="41"/>
      <c r="O65" s="41"/>
      <c r="Q65" s="127"/>
    </row>
    <row r="66" spans="1:17" s="10" customFormat="1" ht="15.75">
      <c r="A66" s="27"/>
      <c r="B66" s="70"/>
      <c r="C66" s="78"/>
      <c r="D66" s="78"/>
      <c r="E66" s="166"/>
      <c r="F66" s="78"/>
      <c r="G66" s="155"/>
      <c r="H66" s="26"/>
      <c r="I66" s="35"/>
      <c r="J66" s="31"/>
      <c r="M66" s="39"/>
      <c r="N66" s="39"/>
      <c r="O66" s="39"/>
      <c r="Q66" s="129"/>
    </row>
    <row r="67" spans="1:17" s="10" customFormat="1" ht="15.75">
      <c r="A67" s="11"/>
      <c r="B67" s="70" t="s">
        <v>323</v>
      </c>
      <c r="C67" s="71">
        <f>INT(C55/20)+1</f>
        <v>6</v>
      </c>
      <c r="D67" s="71"/>
      <c r="E67" s="166"/>
      <c r="F67" s="122"/>
      <c r="G67" s="151"/>
      <c r="H67" s="122"/>
      <c r="I67" s="35"/>
      <c r="J67" s="31"/>
      <c r="M67" s="39"/>
      <c r="N67" s="39"/>
      <c r="O67" s="39"/>
      <c r="Q67" s="127"/>
    </row>
    <row r="68" spans="1:17" s="10" customFormat="1" ht="15.75">
      <c r="A68" s="11"/>
      <c r="B68" s="70"/>
      <c r="C68" s="71"/>
      <c r="D68" s="71"/>
      <c r="E68" s="166"/>
      <c r="F68" s="71"/>
      <c r="G68" s="151"/>
      <c r="H68" s="71"/>
      <c r="I68" s="35"/>
      <c r="J68" s="31"/>
      <c r="M68" s="39"/>
      <c r="N68" s="39"/>
      <c r="O68" s="39"/>
      <c r="Q68" s="127"/>
    </row>
    <row r="69" spans="1:17" s="10" customFormat="1" ht="38.25">
      <c r="A69" s="17" t="s">
        <v>168</v>
      </c>
      <c r="B69" s="70" t="s">
        <v>169</v>
      </c>
      <c r="C69" s="71"/>
      <c r="D69" s="71"/>
      <c r="E69" s="166"/>
      <c r="F69" s="71"/>
      <c r="G69" s="151"/>
      <c r="I69" s="35"/>
      <c r="J69" s="31"/>
      <c r="M69" s="39"/>
      <c r="N69" s="39"/>
      <c r="O69" s="39"/>
      <c r="Q69" s="127"/>
    </row>
    <row r="70" spans="1:17" s="10" customFormat="1" ht="15.75">
      <c r="A70" s="27"/>
      <c r="B70" s="70"/>
      <c r="C70" s="78"/>
      <c r="D70" s="78"/>
      <c r="E70" s="170"/>
      <c r="F70" s="78"/>
      <c r="G70" s="155"/>
      <c r="H70" s="26"/>
      <c r="I70" s="35"/>
      <c r="J70" s="31"/>
      <c r="M70" s="39"/>
      <c r="N70" s="39"/>
      <c r="O70" s="39"/>
      <c r="Q70" s="129"/>
    </row>
    <row r="71" spans="1:17" s="10" customFormat="1" ht="15.75">
      <c r="A71" s="11"/>
      <c r="B71" s="70" t="s">
        <v>330</v>
      </c>
      <c r="C71" s="71">
        <v>1</v>
      </c>
      <c r="D71" s="71"/>
      <c r="E71" s="166"/>
      <c r="F71" s="122"/>
      <c r="G71" s="151"/>
      <c r="H71" s="122"/>
      <c r="I71" s="35"/>
      <c r="J71" s="31"/>
      <c r="M71" s="39"/>
      <c r="N71" s="39"/>
      <c r="O71" s="39"/>
      <c r="Q71" s="127"/>
    </row>
    <row r="72" spans="1:17" s="10" customFormat="1" ht="15.75">
      <c r="A72" s="11"/>
      <c r="B72" s="70"/>
      <c r="C72" s="71"/>
      <c r="D72" s="71"/>
      <c r="E72" s="166"/>
      <c r="F72" s="71"/>
      <c r="G72" s="151"/>
      <c r="H72" s="71"/>
      <c r="I72" s="35"/>
      <c r="J72" s="31"/>
      <c r="M72" s="39"/>
      <c r="N72" s="39"/>
      <c r="O72" s="39"/>
      <c r="Q72" s="127"/>
    </row>
    <row r="73" spans="1:17" s="26" customFormat="1" ht="25.5">
      <c r="A73" s="17" t="s">
        <v>80</v>
      </c>
      <c r="B73" s="70" t="s">
        <v>81</v>
      </c>
      <c r="C73" s="71"/>
      <c r="D73" s="71"/>
      <c r="E73" s="166"/>
      <c r="F73" s="71"/>
      <c r="G73" s="151"/>
      <c r="H73" s="10"/>
      <c r="I73" s="37"/>
      <c r="J73" s="33"/>
      <c r="M73" s="41"/>
      <c r="N73" s="41"/>
      <c r="O73" s="41"/>
      <c r="Q73" s="127"/>
    </row>
    <row r="74" spans="1:17" s="10" customFormat="1" ht="15.75">
      <c r="A74" s="27"/>
      <c r="B74" s="70"/>
      <c r="C74" s="78"/>
      <c r="D74" s="78"/>
      <c r="E74" s="170"/>
      <c r="F74" s="78"/>
      <c r="G74" s="155"/>
      <c r="H74" s="26"/>
      <c r="I74" s="35"/>
      <c r="J74" s="31"/>
      <c r="M74" s="39"/>
      <c r="N74" s="39"/>
      <c r="O74" s="39"/>
      <c r="Q74" s="129"/>
    </row>
    <row r="75" spans="1:17" s="10" customFormat="1" ht="15.75">
      <c r="A75" s="11"/>
      <c r="B75" s="70" t="s">
        <v>323</v>
      </c>
      <c r="C75" s="71">
        <v>1</v>
      </c>
      <c r="D75" s="71"/>
      <c r="E75" s="166"/>
      <c r="F75" s="122"/>
      <c r="G75" s="151"/>
      <c r="H75" s="122"/>
      <c r="I75" s="35"/>
      <c r="J75" s="31"/>
      <c r="M75" s="39"/>
      <c r="N75" s="39"/>
      <c r="O75" s="39"/>
      <c r="Q75" s="127"/>
    </row>
    <row r="76" spans="1:17" s="10" customFormat="1" ht="15.75">
      <c r="A76" s="11"/>
      <c r="B76" s="70"/>
      <c r="C76" s="71"/>
      <c r="D76" s="71"/>
      <c r="E76" s="166"/>
      <c r="F76" s="71"/>
      <c r="G76" s="151"/>
      <c r="H76" s="71"/>
      <c r="I76" s="35"/>
      <c r="J76" s="31"/>
      <c r="M76" s="39"/>
      <c r="N76" s="39"/>
      <c r="O76" s="39"/>
      <c r="Q76" s="127"/>
    </row>
    <row r="77" spans="1:17" s="10" customFormat="1" ht="56.25" customHeight="1">
      <c r="A77" s="17" t="s">
        <v>374</v>
      </c>
      <c r="B77" s="70" t="s">
        <v>4</v>
      </c>
      <c r="C77" s="71"/>
      <c r="D77" s="71"/>
      <c r="E77" s="166"/>
      <c r="F77" s="71"/>
      <c r="G77" s="151"/>
      <c r="I77" s="35"/>
      <c r="J77" s="31"/>
      <c r="M77" s="39"/>
      <c r="N77" s="39"/>
      <c r="O77" s="39"/>
      <c r="Q77" s="127"/>
    </row>
    <row r="78" spans="1:17" s="10" customFormat="1" ht="15.75" customHeight="1">
      <c r="A78" s="27"/>
      <c r="B78" s="70"/>
      <c r="C78" s="78"/>
      <c r="D78" s="78"/>
      <c r="E78" s="170"/>
      <c r="F78" s="78"/>
      <c r="G78" s="155"/>
      <c r="H78" s="26"/>
      <c r="I78" s="35"/>
      <c r="J78" s="31"/>
      <c r="M78" s="39"/>
      <c r="N78" s="39"/>
      <c r="O78" s="39"/>
      <c r="Q78" s="129"/>
    </row>
    <row r="79" spans="1:17" s="10" customFormat="1" ht="15.75" customHeight="1">
      <c r="A79" s="11"/>
      <c r="B79" s="70" t="s">
        <v>330</v>
      </c>
      <c r="C79" s="71">
        <v>1</v>
      </c>
      <c r="D79" s="71"/>
      <c r="E79" s="166"/>
      <c r="F79" s="122"/>
      <c r="G79" s="151"/>
      <c r="H79" s="122"/>
      <c r="I79" s="35"/>
      <c r="J79" s="31"/>
      <c r="M79" s="39"/>
      <c r="N79" s="39"/>
      <c r="O79" s="39"/>
      <c r="Q79" s="127"/>
    </row>
    <row r="80" spans="1:17" s="10" customFormat="1" ht="15.75" customHeight="1">
      <c r="A80" s="11"/>
      <c r="B80" s="70"/>
      <c r="C80" s="71"/>
      <c r="D80" s="71"/>
      <c r="E80" s="166"/>
      <c r="F80" s="71"/>
      <c r="G80" s="151"/>
      <c r="I80" s="35"/>
      <c r="J80" s="31"/>
      <c r="M80" s="39"/>
      <c r="N80" s="39"/>
      <c r="O80" s="39"/>
      <c r="Q80" s="127"/>
    </row>
    <row r="81" spans="1:17" s="10" customFormat="1" ht="15.75" customHeight="1">
      <c r="A81" s="17" t="s">
        <v>23</v>
      </c>
      <c r="B81" s="70" t="s">
        <v>24</v>
      </c>
      <c r="C81" s="71"/>
      <c r="D81" s="71"/>
      <c r="E81" s="166"/>
      <c r="F81" s="71"/>
      <c r="G81" s="151"/>
      <c r="I81" s="35"/>
      <c r="J81" s="31"/>
      <c r="M81" s="39"/>
      <c r="N81" s="39"/>
      <c r="O81" s="39"/>
      <c r="Q81" s="127"/>
    </row>
    <row r="82" spans="1:17" s="10" customFormat="1" ht="15.75" customHeight="1">
      <c r="A82" s="27"/>
      <c r="B82" s="70"/>
      <c r="C82" s="78"/>
      <c r="D82" s="78"/>
      <c r="E82" s="170"/>
      <c r="F82" s="78"/>
      <c r="G82" s="155"/>
      <c r="H82" s="26"/>
      <c r="I82" s="35"/>
      <c r="J82" s="31"/>
      <c r="M82" s="39"/>
      <c r="N82" s="39"/>
      <c r="O82" s="39"/>
      <c r="Q82" s="129"/>
    </row>
    <row r="83" spans="1:17" s="10" customFormat="1" ht="15.75" customHeight="1">
      <c r="A83" s="11"/>
      <c r="B83" s="70" t="s">
        <v>344</v>
      </c>
      <c r="C83" s="71">
        <v>2</v>
      </c>
      <c r="D83" s="71"/>
      <c r="E83" s="166"/>
      <c r="F83" s="122"/>
      <c r="G83" s="151"/>
      <c r="H83" s="122"/>
      <c r="I83" s="35"/>
      <c r="J83" s="31"/>
      <c r="M83" s="39"/>
      <c r="N83" s="39"/>
      <c r="O83" s="39"/>
      <c r="Q83" s="127"/>
    </row>
    <row r="84" spans="1:17" s="10" customFormat="1" ht="15.75" customHeight="1" hidden="1">
      <c r="A84" s="11"/>
      <c r="B84" s="70"/>
      <c r="C84" s="71"/>
      <c r="D84" s="71"/>
      <c r="E84" s="166"/>
      <c r="F84" s="71"/>
      <c r="G84" s="151"/>
      <c r="H84" s="71"/>
      <c r="I84" s="35"/>
      <c r="J84" s="31"/>
      <c r="M84" s="39"/>
      <c r="N84" s="39"/>
      <c r="O84" s="39"/>
      <c r="Q84" s="127"/>
    </row>
    <row r="85" spans="1:17" s="113" customFormat="1" ht="47.25" customHeight="1" hidden="1">
      <c r="A85" s="112" t="s">
        <v>241</v>
      </c>
      <c r="B85" s="102" t="s">
        <v>292</v>
      </c>
      <c r="C85" s="103"/>
      <c r="D85" s="103"/>
      <c r="E85" s="171"/>
      <c r="F85" s="103"/>
      <c r="G85" s="156"/>
      <c r="I85" s="114"/>
      <c r="J85" s="115"/>
      <c r="M85" s="116"/>
      <c r="N85" s="116"/>
      <c r="O85" s="116"/>
      <c r="Q85" s="130"/>
    </row>
    <row r="86" spans="1:17" s="113" customFormat="1" ht="15.75" customHeight="1" hidden="1">
      <c r="A86" s="117"/>
      <c r="B86" s="102"/>
      <c r="C86" s="105"/>
      <c r="D86" s="105"/>
      <c r="E86" s="172"/>
      <c r="F86" s="105"/>
      <c r="G86" s="157"/>
      <c r="H86" s="118"/>
      <c r="I86" s="114"/>
      <c r="J86" s="115"/>
      <c r="M86" s="116"/>
      <c r="N86" s="116"/>
      <c r="O86" s="116"/>
      <c r="Q86" s="131"/>
    </row>
    <row r="87" spans="1:17" s="113" customFormat="1" ht="15.75" customHeight="1" hidden="1">
      <c r="A87" s="119"/>
      <c r="B87" s="102" t="s">
        <v>344</v>
      </c>
      <c r="C87" s="174">
        <v>0</v>
      </c>
      <c r="D87" s="103"/>
      <c r="E87" s="171"/>
      <c r="F87" s="122"/>
      <c r="G87" s="156"/>
      <c r="H87" s="122"/>
      <c r="I87" s="114"/>
      <c r="J87" s="115"/>
      <c r="M87" s="116"/>
      <c r="N87" s="116"/>
      <c r="O87" s="116"/>
      <c r="Q87" s="130"/>
    </row>
    <row r="88" spans="1:17" s="10" customFormat="1" ht="15.75" customHeight="1" hidden="1">
      <c r="A88" s="11"/>
      <c r="B88" s="70"/>
      <c r="C88" s="71"/>
      <c r="D88" s="71"/>
      <c r="E88" s="171"/>
      <c r="F88" s="71"/>
      <c r="G88" s="151"/>
      <c r="H88" s="71"/>
      <c r="I88" s="35"/>
      <c r="J88" s="31"/>
      <c r="M88" s="39"/>
      <c r="N88" s="39"/>
      <c r="O88" s="39"/>
      <c r="Q88" s="127"/>
    </row>
    <row r="89" spans="1:17" s="10" customFormat="1" ht="116.25" customHeight="1" hidden="1">
      <c r="A89" s="17" t="s">
        <v>291</v>
      </c>
      <c r="B89" s="70" t="s">
        <v>119</v>
      </c>
      <c r="C89" s="71"/>
      <c r="D89" s="71"/>
      <c r="E89" s="171"/>
      <c r="F89" s="71"/>
      <c r="G89" s="151"/>
      <c r="I89" s="35"/>
      <c r="J89" s="31"/>
      <c r="M89" s="39"/>
      <c r="N89" s="39"/>
      <c r="O89" s="39"/>
      <c r="Q89" s="127"/>
    </row>
    <row r="90" spans="1:17" s="10" customFormat="1" ht="15.75" customHeight="1" hidden="1">
      <c r="A90" s="27"/>
      <c r="B90" s="70"/>
      <c r="C90" s="78"/>
      <c r="D90" s="78"/>
      <c r="E90" s="171"/>
      <c r="F90" s="78"/>
      <c r="G90" s="155"/>
      <c r="H90" s="26"/>
      <c r="I90" s="35"/>
      <c r="J90" s="31"/>
      <c r="M90" s="39"/>
      <c r="N90" s="39"/>
      <c r="O90" s="39"/>
      <c r="Q90" s="129"/>
    </row>
    <row r="91" spans="1:17" s="10" customFormat="1" ht="15.75" customHeight="1" hidden="1">
      <c r="A91" s="11"/>
      <c r="B91" s="70" t="s">
        <v>344</v>
      </c>
      <c r="C91" s="73">
        <v>0</v>
      </c>
      <c r="D91" s="71"/>
      <c r="E91" s="171"/>
      <c r="F91" s="122"/>
      <c r="G91" s="151"/>
      <c r="H91" s="122"/>
      <c r="I91" s="35"/>
      <c r="J91" s="31"/>
      <c r="M91" s="39"/>
      <c r="N91" s="39"/>
      <c r="O91" s="39"/>
      <c r="Q91" s="127"/>
    </row>
    <row r="92" spans="1:17" s="10" customFormat="1" ht="15.75" customHeight="1">
      <c r="A92" s="11"/>
      <c r="B92" s="70"/>
      <c r="C92" s="71"/>
      <c r="D92" s="71"/>
      <c r="E92" s="166"/>
      <c r="F92" s="71"/>
      <c r="G92" s="151"/>
      <c r="H92" s="71"/>
      <c r="I92" s="35"/>
      <c r="J92" s="31"/>
      <c r="M92" s="39"/>
      <c r="N92" s="39"/>
      <c r="O92" s="39"/>
      <c r="Q92" s="127"/>
    </row>
    <row r="93" spans="1:17" s="10" customFormat="1" ht="27.75" customHeight="1">
      <c r="A93" s="17" t="s">
        <v>75</v>
      </c>
      <c r="B93" s="70" t="s">
        <v>45</v>
      </c>
      <c r="C93" s="71"/>
      <c r="D93" s="71"/>
      <c r="E93" s="166"/>
      <c r="F93" s="71"/>
      <c r="G93" s="151"/>
      <c r="I93" s="35"/>
      <c r="J93" s="31"/>
      <c r="M93" s="39"/>
      <c r="N93" s="39"/>
      <c r="O93" s="39"/>
      <c r="Q93" s="127"/>
    </row>
    <row r="94" spans="1:17" s="10" customFormat="1" ht="15.75" customHeight="1">
      <c r="A94" s="27"/>
      <c r="B94" s="70"/>
      <c r="C94" s="78"/>
      <c r="D94" s="78"/>
      <c r="E94" s="170"/>
      <c r="F94" s="78"/>
      <c r="G94" s="155"/>
      <c r="H94" s="26"/>
      <c r="I94" s="35"/>
      <c r="J94" s="31"/>
      <c r="M94" s="39"/>
      <c r="N94" s="39"/>
      <c r="O94" s="39"/>
      <c r="Q94" s="129"/>
    </row>
    <row r="95" spans="1:17" s="10" customFormat="1" ht="15.75" customHeight="1">
      <c r="A95" s="11"/>
      <c r="B95" s="70" t="s">
        <v>323</v>
      </c>
      <c r="C95" s="71">
        <v>1</v>
      </c>
      <c r="D95" s="71"/>
      <c r="E95" s="166"/>
      <c r="F95" s="122"/>
      <c r="G95" s="151"/>
      <c r="H95" s="122"/>
      <c r="I95" s="35"/>
      <c r="J95" s="31"/>
      <c r="M95" s="39"/>
      <c r="N95" s="39"/>
      <c r="O95" s="39"/>
      <c r="Q95" s="127"/>
    </row>
    <row r="96" spans="1:17" s="10" customFormat="1" ht="15.75" customHeight="1">
      <c r="A96" s="11"/>
      <c r="B96" s="70"/>
      <c r="C96" s="71"/>
      <c r="D96" s="71"/>
      <c r="E96" s="166"/>
      <c r="F96" s="71"/>
      <c r="G96" s="151"/>
      <c r="H96" s="71"/>
      <c r="I96" s="35"/>
      <c r="J96" s="31"/>
      <c r="M96" s="39"/>
      <c r="N96" s="39"/>
      <c r="O96" s="39"/>
      <c r="Q96" s="127"/>
    </row>
    <row r="97" spans="1:17" s="10" customFormat="1" ht="15.75" customHeight="1">
      <c r="A97" s="11"/>
      <c r="B97" s="70"/>
      <c r="C97" s="71"/>
      <c r="D97" s="71"/>
      <c r="E97" s="166"/>
      <c r="F97" s="71"/>
      <c r="G97" s="151"/>
      <c r="I97" s="35"/>
      <c r="J97" s="31"/>
      <c r="M97" s="39"/>
      <c r="N97" s="39"/>
      <c r="O97" s="39"/>
      <c r="Q97" s="127"/>
    </row>
    <row r="98" spans="1:17" s="10" customFormat="1" ht="31.5">
      <c r="A98" s="16"/>
      <c r="B98" s="79" t="s">
        <v>347</v>
      </c>
      <c r="C98" s="67"/>
      <c r="D98" s="67"/>
      <c r="E98" s="164"/>
      <c r="F98" s="67"/>
      <c r="G98" s="148"/>
      <c r="H98" s="67"/>
      <c r="I98" s="35"/>
      <c r="J98" s="31"/>
      <c r="M98" s="39"/>
      <c r="N98" s="39"/>
      <c r="O98" s="39"/>
      <c r="Q98" s="125"/>
    </row>
    <row r="99" spans="1:17" s="10" customFormat="1" ht="15.75">
      <c r="A99" s="16"/>
      <c r="B99" s="79"/>
      <c r="C99" s="67"/>
      <c r="D99" s="67"/>
      <c r="E99" s="164"/>
      <c r="F99" s="67"/>
      <c r="G99" s="148"/>
      <c r="H99" s="67"/>
      <c r="I99" s="35"/>
      <c r="J99" s="31"/>
      <c r="M99" s="39"/>
      <c r="N99" s="39"/>
      <c r="O99" s="39"/>
      <c r="Q99" s="125"/>
    </row>
    <row r="100" spans="1:17" s="10" customFormat="1" ht="15.75">
      <c r="A100" s="16" t="s">
        <v>333</v>
      </c>
      <c r="B100" s="12" t="s">
        <v>317</v>
      </c>
      <c r="C100" s="64"/>
      <c r="E100" s="163"/>
      <c r="G100" s="147"/>
      <c r="I100" s="35"/>
      <c r="J100" s="31"/>
      <c r="M100" s="39"/>
      <c r="N100" s="39"/>
      <c r="O100" s="39"/>
      <c r="Q100" s="136"/>
    </row>
    <row r="101" spans="1:17" s="10" customFormat="1" ht="15.75" hidden="1">
      <c r="A101" s="16"/>
      <c r="B101" s="12"/>
      <c r="C101" s="64"/>
      <c r="E101" s="163"/>
      <c r="G101" s="147"/>
      <c r="I101" s="35"/>
      <c r="J101" s="31"/>
      <c r="M101" s="39"/>
      <c r="N101" s="39"/>
      <c r="O101" s="39"/>
      <c r="Q101" s="136"/>
    </row>
    <row r="102" spans="1:17" s="83" customFormat="1" ht="25.5" hidden="1">
      <c r="A102" s="17" t="s">
        <v>334</v>
      </c>
      <c r="B102" s="70" t="s">
        <v>325</v>
      </c>
      <c r="C102" s="71"/>
      <c r="D102" s="71"/>
      <c r="E102" s="166"/>
      <c r="F102" s="71"/>
      <c r="G102" s="151"/>
      <c r="H102" s="80"/>
      <c r="I102" s="81"/>
      <c r="J102" s="82"/>
      <c r="M102" s="84"/>
      <c r="N102" s="84"/>
      <c r="O102" s="84"/>
      <c r="Q102" s="127"/>
    </row>
    <row r="103" spans="1:17" ht="15.75" hidden="1">
      <c r="A103" s="25"/>
      <c r="B103" s="70"/>
      <c r="C103" s="78"/>
      <c r="D103" s="78"/>
      <c r="E103" s="170"/>
      <c r="F103" s="78"/>
      <c r="G103" s="155"/>
      <c r="H103" s="83"/>
      <c r="Q103" s="129"/>
    </row>
    <row r="104" spans="2:8" ht="15.75" hidden="1">
      <c r="B104" s="70" t="s">
        <v>320</v>
      </c>
      <c r="C104" s="73">
        <v>0</v>
      </c>
      <c r="E104" s="127"/>
      <c r="F104" s="122"/>
      <c r="H104" s="122"/>
    </row>
    <row r="105" spans="2:8" ht="15.75">
      <c r="B105" s="70"/>
      <c r="H105" s="80"/>
    </row>
    <row r="106" spans="1:8" ht="51">
      <c r="A106" s="57" t="s">
        <v>335</v>
      </c>
      <c r="B106" s="70" t="s">
        <v>108</v>
      </c>
      <c r="H106" s="80"/>
    </row>
    <row r="107" spans="2:8" ht="15.75">
      <c r="B107" s="70"/>
      <c r="H107" s="80"/>
    </row>
    <row r="108" spans="2:8" ht="15.75">
      <c r="B108" s="70" t="s">
        <v>326</v>
      </c>
      <c r="C108" s="71">
        <f>1.6/0.09</f>
        <v>17.77777777777778</v>
      </c>
      <c r="F108" s="122"/>
      <c r="H108" s="122"/>
    </row>
    <row r="109" spans="2:8" ht="15.75" hidden="1">
      <c r="B109" s="70"/>
      <c r="H109" s="80"/>
    </row>
    <row r="110" spans="1:8" ht="38.25" hidden="1">
      <c r="A110" s="57" t="s">
        <v>56</v>
      </c>
      <c r="B110" s="70" t="s">
        <v>57</v>
      </c>
      <c r="H110" s="80"/>
    </row>
    <row r="111" spans="2:8" ht="15.75" hidden="1">
      <c r="B111" s="70"/>
      <c r="H111" s="80"/>
    </row>
    <row r="112" spans="2:8" ht="15.75" hidden="1">
      <c r="B112" s="70" t="s">
        <v>322</v>
      </c>
      <c r="C112" s="73">
        <v>0</v>
      </c>
      <c r="F112" s="122"/>
      <c r="H112" s="122"/>
    </row>
    <row r="113" spans="2:8" ht="15.75" hidden="1">
      <c r="B113" s="70"/>
      <c r="H113" s="80"/>
    </row>
    <row r="114" spans="1:8" ht="38.25" hidden="1">
      <c r="A114" s="57" t="s">
        <v>232</v>
      </c>
      <c r="B114" s="70" t="s">
        <v>233</v>
      </c>
      <c r="H114" s="80"/>
    </row>
    <row r="115" spans="2:8" ht="15.75" hidden="1">
      <c r="B115" s="70"/>
      <c r="H115" s="80"/>
    </row>
    <row r="116" spans="2:8" ht="15.75" hidden="1">
      <c r="B116" s="70" t="s">
        <v>320</v>
      </c>
      <c r="C116" s="73">
        <v>0</v>
      </c>
      <c r="E116" s="127"/>
      <c r="F116" s="122"/>
      <c r="H116" s="122"/>
    </row>
    <row r="117" spans="2:8" ht="15.75">
      <c r="B117" s="70"/>
      <c r="H117" s="80"/>
    </row>
    <row r="118" spans="1:8" ht="51">
      <c r="A118" s="57" t="s">
        <v>336</v>
      </c>
      <c r="B118" s="70" t="s">
        <v>373</v>
      </c>
      <c r="H118" s="80"/>
    </row>
    <row r="119" spans="2:8" ht="15.75">
      <c r="B119" s="70"/>
      <c r="H119" s="80"/>
    </row>
    <row r="120" spans="2:10" ht="15.75">
      <c r="B120" s="70" t="s">
        <v>320</v>
      </c>
      <c r="C120" s="71">
        <f>C63*0.8</f>
        <v>0.8</v>
      </c>
      <c r="F120" s="122"/>
      <c r="H120" s="122"/>
      <c r="J120" s="61"/>
    </row>
    <row r="121" spans="2:10" ht="15.75" hidden="1">
      <c r="B121" s="70"/>
      <c r="H121" s="71"/>
      <c r="J121" s="61"/>
    </row>
    <row r="122" spans="1:8" ht="63.75" hidden="1">
      <c r="A122" s="57" t="s">
        <v>336</v>
      </c>
      <c r="B122" s="70" t="s">
        <v>39</v>
      </c>
      <c r="H122" s="80"/>
    </row>
    <row r="123" spans="2:8" ht="15.75" hidden="1">
      <c r="B123" s="70"/>
      <c r="H123" s="80"/>
    </row>
    <row r="124" spans="2:10" ht="15.75" hidden="1">
      <c r="B124" s="70" t="s">
        <v>320</v>
      </c>
      <c r="C124" s="73">
        <v>0</v>
      </c>
      <c r="F124" s="122"/>
      <c r="H124" s="122"/>
      <c r="J124" s="61"/>
    </row>
    <row r="125" spans="2:8" ht="15.75">
      <c r="B125" s="70"/>
      <c r="H125" s="80"/>
    </row>
    <row r="126" spans="1:8" ht="25.5">
      <c r="A126" s="57" t="s">
        <v>337</v>
      </c>
      <c r="B126" s="70" t="s">
        <v>127</v>
      </c>
      <c r="H126" s="80"/>
    </row>
    <row r="127" spans="2:8" ht="15.75">
      <c r="B127" s="70"/>
      <c r="H127" s="80"/>
    </row>
    <row r="128" spans="2:8" ht="25.5">
      <c r="B128" s="70" t="s">
        <v>124</v>
      </c>
      <c r="H128" s="80"/>
    </row>
    <row r="129" spans="2:8" ht="15.75">
      <c r="B129" s="70" t="s">
        <v>320</v>
      </c>
      <c r="C129" s="71">
        <f>221.57*0.9</f>
        <v>199.413</v>
      </c>
      <c r="E129" s="127"/>
      <c r="F129" s="122"/>
      <c r="H129" s="122"/>
    </row>
    <row r="130" spans="2:10" ht="15.75" hidden="1">
      <c r="B130" s="70"/>
      <c r="H130" s="71"/>
      <c r="J130" s="61"/>
    </row>
    <row r="131" spans="2:8" ht="15.75" hidden="1">
      <c r="B131" s="70" t="s">
        <v>7</v>
      </c>
      <c r="H131" s="80"/>
    </row>
    <row r="132" spans="2:8" ht="15.75" hidden="1">
      <c r="B132" s="70" t="s">
        <v>320</v>
      </c>
      <c r="C132" s="73">
        <v>0</v>
      </c>
      <c r="F132" s="122"/>
      <c r="H132" s="122"/>
    </row>
    <row r="133" spans="2:10" ht="15.75">
      <c r="B133" s="70"/>
      <c r="H133" s="71"/>
      <c r="J133" s="61"/>
    </row>
    <row r="134" spans="2:8" ht="15.75">
      <c r="B134" s="70" t="s">
        <v>125</v>
      </c>
      <c r="H134" s="80"/>
    </row>
    <row r="135" spans="2:8" ht="15.75">
      <c r="B135" s="70" t="s">
        <v>320</v>
      </c>
      <c r="C135" s="71">
        <f>221.57*0.1</f>
        <v>22.157</v>
      </c>
      <c r="F135" s="122"/>
      <c r="H135" s="122"/>
    </row>
    <row r="136" spans="2:8" ht="15.75" hidden="1">
      <c r="B136" s="70"/>
      <c r="H136" s="80"/>
    </row>
    <row r="137" spans="1:8" ht="38.25" hidden="1">
      <c r="A137" s="57" t="s">
        <v>338</v>
      </c>
      <c r="B137" s="70" t="s">
        <v>126</v>
      </c>
      <c r="H137" s="80"/>
    </row>
    <row r="138" spans="2:8" ht="15.75" hidden="1">
      <c r="B138" s="70"/>
      <c r="H138" s="80"/>
    </row>
    <row r="139" spans="2:8" ht="25.5" hidden="1">
      <c r="B139" s="70" t="s">
        <v>161</v>
      </c>
      <c r="H139" s="80"/>
    </row>
    <row r="140" spans="2:8" ht="15.75" hidden="1">
      <c r="B140" s="70" t="s">
        <v>320</v>
      </c>
      <c r="C140" s="73">
        <f>0*0.9</f>
        <v>0</v>
      </c>
      <c r="F140" s="122"/>
      <c r="H140" s="122"/>
    </row>
    <row r="141" spans="2:10" ht="15.75" hidden="1">
      <c r="B141" s="70"/>
      <c r="H141" s="71"/>
      <c r="J141" s="61"/>
    </row>
    <row r="142" spans="2:8" ht="15.75" hidden="1">
      <c r="B142" s="70" t="s">
        <v>7</v>
      </c>
      <c r="H142" s="80"/>
    </row>
    <row r="143" spans="2:8" ht="15.75" hidden="1">
      <c r="B143" s="70" t="s">
        <v>320</v>
      </c>
      <c r="C143" s="73">
        <v>0</v>
      </c>
      <c r="F143" s="122"/>
      <c r="H143" s="122"/>
    </row>
    <row r="144" spans="2:10" ht="15.75" hidden="1">
      <c r="B144" s="70"/>
      <c r="H144" s="71"/>
      <c r="J144" s="61"/>
    </row>
    <row r="145" spans="2:8" ht="15.75" hidden="1">
      <c r="B145" s="70" t="s">
        <v>162</v>
      </c>
      <c r="H145" s="80"/>
    </row>
    <row r="146" spans="2:8" ht="15.75" hidden="1">
      <c r="B146" s="70" t="s">
        <v>320</v>
      </c>
      <c r="C146" s="73">
        <f>0*0.1</f>
        <v>0</v>
      </c>
      <c r="E146" s="127"/>
      <c r="F146" s="122"/>
      <c r="H146" s="122"/>
    </row>
    <row r="147" spans="2:8" ht="15.75" hidden="1">
      <c r="B147" s="70"/>
      <c r="H147" s="80"/>
    </row>
    <row r="148" spans="1:8" ht="38.25" hidden="1">
      <c r="A148" s="57" t="s">
        <v>27</v>
      </c>
      <c r="B148" s="70" t="s">
        <v>128</v>
      </c>
      <c r="H148" s="80"/>
    </row>
    <row r="149" spans="2:8" ht="15.75" hidden="1">
      <c r="B149" s="70"/>
      <c r="H149" s="80"/>
    </row>
    <row r="150" spans="2:8" ht="25.5" hidden="1">
      <c r="B150" s="70" t="s">
        <v>161</v>
      </c>
      <c r="H150" s="80"/>
    </row>
    <row r="151" spans="2:10" ht="15.75" hidden="1">
      <c r="B151" s="70" t="s">
        <v>320</v>
      </c>
      <c r="C151" s="73">
        <f>0*0.8</f>
        <v>0</v>
      </c>
      <c r="H151" s="71"/>
      <c r="J151" s="61"/>
    </row>
    <row r="152" spans="2:10" ht="15.75" hidden="1">
      <c r="B152" s="70"/>
      <c r="H152" s="71"/>
      <c r="J152" s="61"/>
    </row>
    <row r="153" spans="2:8" ht="15.75" hidden="1">
      <c r="B153" s="70" t="s">
        <v>7</v>
      </c>
      <c r="H153" s="80"/>
    </row>
    <row r="154" spans="2:10" ht="15.75" hidden="1">
      <c r="B154" s="70" t="s">
        <v>320</v>
      </c>
      <c r="C154" s="73">
        <f>0*0.3</f>
        <v>0</v>
      </c>
      <c r="H154" s="71"/>
      <c r="J154" s="61"/>
    </row>
    <row r="155" spans="2:10" ht="15.75" hidden="1">
      <c r="B155" s="70"/>
      <c r="H155" s="71"/>
      <c r="J155" s="61"/>
    </row>
    <row r="156" spans="2:8" ht="15.75" hidden="1">
      <c r="B156" s="70" t="s">
        <v>162</v>
      </c>
      <c r="H156" s="80"/>
    </row>
    <row r="157" spans="2:10" ht="15.75" hidden="1">
      <c r="B157" s="70" t="s">
        <v>320</v>
      </c>
      <c r="C157" s="73">
        <f>0*0.2</f>
        <v>0</v>
      </c>
      <c r="H157" s="71"/>
      <c r="J157" s="61"/>
    </row>
    <row r="158" spans="2:10" ht="15.75" hidden="1">
      <c r="B158" s="70"/>
      <c r="H158" s="71"/>
      <c r="J158" s="61"/>
    </row>
    <row r="159" spans="1:8" ht="38.25" hidden="1">
      <c r="A159" s="57" t="s">
        <v>109</v>
      </c>
      <c r="B159" s="70" t="s">
        <v>129</v>
      </c>
      <c r="H159" s="80"/>
    </row>
    <row r="160" spans="2:8" ht="15.75" hidden="1">
      <c r="B160" s="70"/>
      <c r="H160" s="80"/>
    </row>
    <row r="161" spans="2:8" ht="25.5" hidden="1">
      <c r="B161" s="70" t="s">
        <v>124</v>
      </c>
      <c r="H161" s="80"/>
    </row>
    <row r="162" spans="2:10" ht="15.75" hidden="1">
      <c r="B162" s="70" t="s">
        <v>320</v>
      </c>
      <c r="C162" s="73">
        <f>0*0.9</f>
        <v>0</v>
      </c>
      <c r="H162" s="71"/>
      <c r="J162" s="61"/>
    </row>
    <row r="163" spans="2:10" ht="15.75" hidden="1">
      <c r="B163" s="70"/>
      <c r="H163" s="71"/>
      <c r="J163" s="61"/>
    </row>
    <row r="164" spans="2:8" ht="15.75" hidden="1">
      <c r="B164" s="70" t="s">
        <v>7</v>
      </c>
      <c r="H164" s="80"/>
    </row>
    <row r="165" spans="2:10" ht="15.75" hidden="1">
      <c r="B165" s="70" t="s">
        <v>320</v>
      </c>
      <c r="C165" s="73">
        <f>0*0.3</f>
        <v>0</v>
      </c>
      <c r="H165" s="71"/>
      <c r="J165" s="61"/>
    </row>
    <row r="166" spans="2:10" ht="15.75" hidden="1">
      <c r="B166" s="70"/>
      <c r="H166" s="71"/>
      <c r="J166" s="61"/>
    </row>
    <row r="167" spans="2:8" ht="15.75" hidden="1">
      <c r="B167" s="70" t="s">
        <v>125</v>
      </c>
      <c r="H167" s="80"/>
    </row>
    <row r="168" spans="2:10" ht="15.75" hidden="1">
      <c r="B168" s="70" t="s">
        <v>320</v>
      </c>
      <c r="C168" s="73">
        <f>0*0.1</f>
        <v>0</v>
      </c>
      <c r="H168" s="71"/>
      <c r="J168" s="61"/>
    </row>
    <row r="169" spans="2:8" ht="15.75" hidden="1">
      <c r="B169" s="70"/>
      <c r="H169" s="80"/>
    </row>
    <row r="170" spans="1:8" ht="51" hidden="1">
      <c r="A170" s="57" t="s">
        <v>339</v>
      </c>
      <c r="B170" s="70" t="s">
        <v>25</v>
      </c>
      <c r="H170" s="80"/>
    </row>
    <row r="171" spans="2:8" ht="15.75" hidden="1">
      <c r="B171" s="70"/>
      <c r="H171" s="80"/>
    </row>
    <row r="172" spans="2:8" ht="15.75" hidden="1">
      <c r="B172" s="70" t="s">
        <v>9</v>
      </c>
      <c r="H172" s="80"/>
    </row>
    <row r="173" spans="2:10" ht="15.75" hidden="1">
      <c r="B173" s="70" t="s">
        <v>320</v>
      </c>
      <c r="C173" s="73">
        <v>0</v>
      </c>
      <c r="H173" s="71"/>
      <c r="J173" s="61"/>
    </row>
    <row r="174" spans="2:10" ht="15.75" hidden="1">
      <c r="B174" s="70"/>
      <c r="H174" s="71"/>
      <c r="J174" s="61"/>
    </row>
    <row r="175" spans="2:8" ht="25.5" hidden="1">
      <c r="B175" s="70" t="s">
        <v>26</v>
      </c>
      <c r="H175" s="80"/>
    </row>
    <row r="176" spans="2:10" ht="15.75" hidden="1">
      <c r="B176" s="70" t="s">
        <v>320</v>
      </c>
      <c r="C176" s="73">
        <v>0</v>
      </c>
      <c r="H176" s="71"/>
      <c r="J176" s="61"/>
    </row>
    <row r="177" spans="2:10" ht="15.75" hidden="1">
      <c r="B177" s="70"/>
      <c r="H177" s="71"/>
      <c r="J177" s="61"/>
    </row>
    <row r="178" spans="1:17" s="87" customFormat="1" ht="114" customHeight="1" hidden="1">
      <c r="A178" s="57" t="s">
        <v>13</v>
      </c>
      <c r="B178" s="70" t="s">
        <v>149</v>
      </c>
      <c r="C178" s="85"/>
      <c r="D178" s="85"/>
      <c r="E178" s="166"/>
      <c r="F178" s="85"/>
      <c r="G178" s="151"/>
      <c r="H178" s="86"/>
      <c r="J178" s="13"/>
      <c r="Q178" s="132"/>
    </row>
    <row r="179" spans="1:17" s="89" customFormat="1" ht="15.75" hidden="1">
      <c r="A179" s="57"/>
      <c r="B179" s="70"/>
      <c r="C179" s="88"/>
      <c r="D179" s="88"/>
      <c r="E179" s="166"/>
      <c r="F179" s="88"/>
      <c r="G179" s="155"/>
      <c r="H179" s="87"/>
      <c r="Q179" s="133"/>
    </row>
    <row r="180" spans="1:17" s="89" customFormat="1" ht="15.75" hidden="1">
      <c r="A180" s="57"/>
      <c r="B180" s="70" t="s">
        <v>72</v>
      </c>
      <c r="C180" s="73">
        <v>0</v>
      </c>
      <c r="D180" s="85"/>
      <c r="E180" s="166"/>
      <c r="F180" s="71"/>
      <c r="G180" s="151"/>
      <c r="H180" s="71"/>
      <c r="Q180" s="127"/>
    </row>
    <row r="181" spans="1:17" s="89" customFormat="1" ht="15.75" hidden="1">
      <c r="A181" s="57"/>
      <c r="B181" s="70"/>
      <c r="C181" s="73"/>
      <c r="D181" s="85"/>
      <c r="E181" s="166"/>
      <c r="F181" s="71"/>
      <c r="G181" s="151"/>
      <c r="H181" s="71"/>
      <c r="Q181" s="127"/>
    </row>
    <row r="182" spans="1:17" s="87" customFormat="1" ht="81" customHeight="1" hidden="1">
      <c r="A182" s="57" t="s">
        <v>163</v>
      </c>
      <c r="B182" s="70" t="s">
        <v>309</v>
      </c>
      <c r="C182" s="85"/>
      <c r="D182" s="85"/>
      <c r="E182" s="166"/>
      <c r="F182" s="85"/>
      <c r="G182" s="151"/>
      <c r="H182" s="86"/>
      <c r="J182" s="13"/>
      <c r="Q182" s="132"/>
    </row>
    <row r="183" spans="1:17" s="89" customFormat="1" ht="15.75" hidden="1">
      <c r="A183" s="57"/>
      <c r="B183" s="70"/>
      <c r="C183" s="88"/>
      <c r="D183" s="88"/>
      <c r="E183" s="166"/>
      <c r="F183" s="88"/>
      <c r="G183" s="155"/>
      <c r="H183" s="87"/>
      <c r="Q183" s="133"/>
    </row>
    <row r="184" spans="1:17" s="89" customFormat="1" ht="15.75" hidden="1">
      <c r="A184" s="57"/>
      <c r="B184" s="70" t="s">
        <v>72</v>
      </c>
      <c r="C184" s="73">
        <v>0</v>
      </c>
      <c r="D184" s="85"/>
      <c r="E184" s="166"/>
      <c r="F184" s="71"/>
      <c r="G184" s="151"/>
      <c r="H184" s="71"/>
      <c r="Q184" s="127"/>
    </row>
    <row r="185" spans="1:17" s="89" customFormat="1" ht="15.75" hidden="1">
      <c r="A185" s="57"/>
      <c r="B185" s="70"/>
      <c r="C185" s="71"/>
      <c r="D185" s="85"/>
      <c r="E185" s="166"/>
      <c r="F185" s="71"/>
      <c r="G185" s="151"/>
      <c r="H185" s="71"/>
      <c r="Q185" s="127"/>
    </row>
    <row r="186" spans="1:17" s="87" customFormat="1" ht="81" customHeight="1" hidden="1">
      <c r="A186" s="57" t="s">
        <v>117</v>
      </c>
      <c r="B186" s="70" t="s">
        <v>118</v>
      </c>
      <c r="C186" s="85"/>
      <c r="D186" s="85"/>
      <c r="E186" s="166"/>
      <c r="F186" s="85"/>
      <c r="G186" s="151"/>
      <c r="H186" s="86"/>
      <c r="J186" s="13"/>
      <c r="Q186" s="132"/>
    </row>
    <row r="187" spans="1:17" s="89" customFormat="1" ht="15.75" hidden="1">
      <c r="A187" s="57"/>
      <c r="B187" s="70"/>
      <c r="C187" s="88"/>
      <c r="D187" s="88"/>
      <c r="E187" s="166"/>
      <c r="F187" s="88"/>
      <c r="G187" s="155"/>
      <c r="H187" s="87"/>
      <c r="Q187" s="133"/>
    </row>
    <row r="188" spans="1:17" s="89" customFormat="1" ht="15.75" hidden="1">
      <c r="A188" s="57"/>
      <c r="B188" s="70" t="s">
        <v>323</v>
      </c>
      <c r="C188" s="73">
        <v>0</v>
      </c>
      <c r="D188" s="85"/>
      <c r="E188" s="166"/>
      <c r="F188" s="71"/>
      <c r="G188" s="151"/>
      <c r="H188" s="71"/>
      <c r="Q188" s="127"/>
    </row>
    <row r="189" spans="1:17" s="89" customFormat="1" ht="15.75" hidden="1">
      <c r="A189" s="57"/>
      <c r="B189" s="70"/>
      <c r="C189" s="73"/>
      <c r="D189" s="85"/>
      <c r="E189" s="166"/>
      <c r="F189" s="71"/>
      <c r="G189" s="151"/>
      <c r="H189" s="71"/>
      <c r="Q189" s="127"/>
    </row>
    <row r="190" spans="1:17" s="87" customFormat="1" ht="95.25" customHeight="1" hidden="1">
      <c r="A190" s="57" t="s">
        <v>154</v>
      </c>
      <c r="B190" s="13" t="s">
        <v>155</v>
      </c>
      <c r="C190" s="85"/>
      <c r="D190" s="85"/>
      <c r="E190" s="166"/>
      <c r="F190" s="85"/>
      <c r="G190" s="151"/>
      <c r="H190" s="86"/>
      <c r="J190" s="13"/>
      <c r="Q190" s="132"/>
    </row>
    <row r="191" spans="1:17" s="89" customFormat="1" ht="15.75" hidden="1">
      <c r="A191" s="57"/>
      <c r="B191" s="70"/>
      <c r="C191" s="88"/>
      <c r="D191" s="88"/>
      <c r="E191" s="166"/>
      <c r="F191" s="88"/>
      <c r="G191" s="155"/>
      <c r="H191" s="87"/>
      <c r="Q191" s="133"/>
    </row>
    <row r="192" spans="1:17" s="89" customFormat="1" ht="15.75" hidden="1">
      <c r="A192" s="57"/>
      <c r="B192" s="70" t="s">
        <v>323</v>
      </c>
      <c r="C192" s="73">
        <v>0</v>
      </c>
      <c r="D192" s="85"/>
      <c r="E192" s="166"/>
      <c r="F192" s="71"/>
      <c r="G192" s="151"/>
      <c r="H192" s="71"/>
      <c r="Q192" s="127"/>
    </row>
    <row r="193" spans="1:17" s="89" customFormat="1" ht="15.75" hidden="1">
      <c r="A193" s="57"/>
      <c r="B193" s="70"/>
      <c r="C193" s="73"/>
      <c r="D193" s="85"/>
      <c r="E193" s="166"/>
      <c r="F193" s="71"/>
      <c r="G193" s="151"/>
      <c r="H193" s="71"/>
      <c r="Q193" s="127"/>
    </row>
    <row r="194" spans="1:17" s="87" customFormat="1" ht="81" customHeight="1" hidden="1">
      <c r="A194" s="57" t="s">
        <v>166</v>
      </c>
      <c r="B194" s="13" t="s">
        <v>167</v>
      </c>
      <c r="C194" s="85"/>
      <c r="D194" s="85"/>
      <c r="E194" s="166"/>
      <c r="F194" s="85"/>
      <c r="G194" s="151"/>
      <c r="H194" s="86"/>
      <c r="J194" s="13"/>
      <c r="Q194" s="132"/>
    </row>
    <row r="195" spans="1:17" s="89" customFormat="1" ht="15.75" hidden="1">
      <c r="A195" s="57"/>
      <c r="B195" s="70"/>
      <c r="C195" s="88"/>
      <c r="D195" s="88"/>
      <c r="E195" s="166"/>
      <c r="F195" s="88"/>
      <c r="G195" s="155"/>
      <c r="H195" s="87"/>
      <c r="Q195" s="133"/>
    </row>
    <row r="196" spans="1:17" s="89" customFormat="1" ht="15.75" hidden="1">
      <c r="A196" s="57"/>
      <c r="B196" s="70" t="s">
        <v>323</v>
      </c>
      <c r="C196" s="73">
        <v>0</v>
      </c>
      <c r="D196" s="85"/>
      <c r="E196" s="166"/>
      <c r="F196" s="71"/>
      <c r="G196" s="151"/>
      <c r="H196" s="71"/>
      <c r="Q196" s="127"/>
    </row>
    <row r="197" spans="1:17" s="89" customFormat="1" ht="15.75">
      <c r="A197" s="90"/>
      <c r="B197" s="91"/>
      <c r="C197" s="85"/>
      <c r="D197" s="85"/>
      <c r="E197" s="166"/>
      <c r="F197" s="85"/>
      <c r="G197" s="151"/>
      <c r="H197" s="86"/>
      <c r="Q197" s="132"/>
    </row>
    <row r="198" spans="1:17" s="83" customFormat="1" ht="38.25">
      <c r="A198" s="57" t="s">
        <v>349</v>
      </c>
      <c r="B198" s="70" t="s">
        <v>340</v>
      </c>
      <c r="C198" s="71"/>
      <c r="D198" s="71"/>
      <c r="E198" s="166"/>
      <c r="F198" s="71"/>
      <c r="G198" s="151"/>
      <c r="H198" s="80"/>
      <c r="I198" s="81"/>
      <c r="J198" s="82"/>
      <c r="M198" s="84"/>
      <c r="N198" s="84"/>
      <c r="O198" s="84"/>
      <c r="Q198" s="127"/>
    </row>
    <row r="199" spans="2:17" ht="15.75">
      <c r="B199" s="70"/>
      <c r="C199" s="78"/>
      <c r="D199" s="78"/>
      <c r="F199" s="78"/>
      <c r="G199" s="155"/>
      <c r="H199" s="83"/>
      <c r="Q199" s="129"/>
    </row>
    <row r="200" spans="2:8" ht="15.75">
      <c r="B200" s="70" t="s">
        <v>326</v>
      </c>
      <c r="C200" s="71">
        <f>C55*0.75</f>
        <v>81.75</v>
      </c>
      <c r="H200" s="71"/>
    </row>
    <row r="201" spans="2:8" ht="15.75">
      <c r="B201" s="70"/>
      <c r="H201" s="80"/>
    </row>
    <row r="202" spans="1:17" s="83" customFormat="1" ht="76.5">
      <c r="A202" s="57" t="s">
        <v>350</v>
      </c>
      <c r="B202" s="70" t="s">
        <v>130</v>
      </c>
      <c r="C202" s="71"/>
      <c r="D202" s="71"/>
      <c r="E202" s="166"/>
      <c r="F202" s="71"/>
      <c r="G202" s="151"/>
      <c r="H202" s="80"/>
      <c r="I202" s="81"/>
      <c r="J202" s="82"/>
      <c r="M202" s="84"/>
      <c r="N202" s="84"/>
      <c r="O202" s="84"/>
      <c r="Q202" s="127"/>
    </row>
    <row r="203" spans="1:17" ht="15.75">
      <c r="A203" s="92"/>
      <c r="B203" s="70"/>
      <c r="C203" s="78"/>
      <c r="D203" s="78"/>
      <c r="F203" s="78"/>
      <c r="G203" s="155"/>
      <c r="H203" s="83"/>
      <c r="Q203" s="129"/>
    </row>
    <row r="204" spans="2:8" ht="15.75">
      <c r="B204" s="70" t="s">
        <v>320</v>
      </c>
      <c r="C204" s="71">
        <v>12.5</v>
      </c>
      <c r="H204" s="71"/>
    </row>
    <row r="205" spans="2:8" ht="15.75">
      <c r="B205" s="70"/>
      <c r="H205" s="80"/>
    </row>
    <row r="206" spans="1:17" s="83" customFormat="1" ht="117" customHeight="1">
      <c r="A206" s="57" t="s">
        <v>351</v>
      </c>
      <c r="B206" s="70" t="s">
        <v>96</v>
      </c>
      <c r="C206" s="71"/>
      <c r="D206" s="71"/>
      <c r="E206" s="166"/>
      <c r="F206" s="71"/>
      <c r="G206" s="151"/>
      <c r="H206" s="80"/>
      <c r="I206" s="81"/>
      <c r="J206" s="82"/>
      <c r="M206" s="84"/>
      <c r="N206" s="84"/>
      <c r="O206" s="84"/>
      <c r="Q206" s="127"/>
    </row>
    <row r="207" spans="1:17" ht="15.75">
      <c r="A207" s="92"/>
      <c r="B207" s="70"/>
      <c r="C207" s="78"/>
      <c r="D207" s="78"/>
      <c r="F207" s="78"/>
      <c r="G207" s="155"/>
      <c r="H207" s="83"/>
      <c r="Q207" s="129"/>
    </row>
    <row r="208" spans="2:8" ht="15.75">
      <c r="B208" s="70" t="s">
        <v>320</v>
      </c>
      <c r="C208" s="71">
        <v>46.5</v>
      </c>
      <c r="H208" s="71"/>
    </row>
    <row r="209" spans="2:8" ht="15.75">
      <c r="B209" s="70"/>
      <c r="H209" s="80"/>
    </row>
    <row r="210" spans="1:17" ht="96" customHeight="1">
      <c r="A210" s="101" t="s">
        <v>352</v>
      </c>
      <c r="B210" s="102" t="s">
        <v>133</v>
      </c>
      <c r="C210" s="103"/>
      <c r="D210" s="103"/>
      <c r="H210" s="80"/>
      <c r="Q210" s="130"/>
    </row>
    <row r="211" spans="1:17" ht="15.75">
      <c r="A211" s="104"/>
      <c r="B211" s="102"/>
      <c r="C211" s="103"/>
      <c r="D211" s="103"/>
      <c r="H211" s="80"/>
      <c r="Q211" s="130"/>
    </row>
    <row r="212" spans="1:17" ht="15.75">
      <c r="A212" s="101"/>
      <c r="B212" s="102" t="s">
        <v>320</v>
      </c>
      <c r="C212" s="103">
        <f>159.5*1-C220</f>
        <v>118.94444444444444</v>
      </c>
      <c r="D212" s="103"/>
      <c r="H212" s="71"/>
      <c r="Q212" s="130"/>
    </row>
    <row r="213" spans="1:17" ht="15.75" hidden="1">
      <c r="A213" s="101"/>
      <c r="B213" s="102"/>
      <c r="C213" s="103"/>
      <c r="D213" s="103"/>
      <c r="H213" s="80"/>
      <c r="Q213" s="130"/>
    </row>
    <row r="214" spans="1:17" s="83" customFormat="1" ht="25.5" hidden="1">
      <c r="A214" s="101" t="s">
        <v>353</v>
      </c>
      <c r="B214" s="102" t="s">
        <v>8</v>
      </c>
      <c r="C214" s="103"/>
      <c r="D214" s="103"/>
      <c r="E214" s="166"/>
      <c r="F214" s="71"/>
      <c r="G214" s="151"/>
      <c r="H214" s="80"/>
      <c r="Q214" s="130"/>
    </row>
    <row r="215" spans="1:17" ht="15.75" hidden="1">
      <c r="A215" s="104"/>
      <c r="B215" s="102"/>
      <c r="C215" s="105"/>
      <c r="D215" s="105"/>
      <c r="F215" s="78"/>
      <c r="G215" s="155"/>
      <c r="H215" s="83"/>
      <c r="I215" s="60"/>
      <c r="J215" s="60"/>
      <c r="M215" s="60"/>
      <c r="N215" s="60"/>
      <c r="O215" s="60"/>
      <c r="Q215" s="131"/>
    </row>
    <row r="216" spans="1:17" ht="15.75" hidden="1">
      <c r="A216" s="101"/>
      <c r="B216" s="102" t="s">
        <v>320</v>
      </c>
      <c r="C216" s="174">
        <f>159.5*0</f>
        <v>0</v>
      </c>
      <c r="D216" s="103"/>
      <c r="H216" s="71"/>
      <c r="I216" s="60"/>
      <c r="J216" s="60"/>
      <c r="M216" s="60"/>
      <c r="N216" s="60"/>
      <c r="O216" s="60"/>
      <c r="Q216" s="130"/>
    </row>
    <row r="217" spans="1:17" ht="15.75">
      <c r="A217" s="101"/>
      <c r="B217" s="102"/>
      <c r="C217" s="103"/>
      <c r="D217" s="103"/>
      <c r="H217" s="80"/>
      <c r="I217" s="60"/>
      <c r="J217" s="60"/>
      <c r="M217" s="60"/>
      <c r="N217" s="60"/>
      <c r="O217" s="60"/>
      <c r="Q217" s="130"/>
    </row>
    <row r="218" spans="1:8" ht="63.75">
      <c r="A218" s="57" t="s">
        <v>354</v>
      </c>
      <c r="B218" s="70" t="s">
        <v>372</v>
      </c>
      <c r="H218" s="80"/>
    </row>
    <row r="219" spans="1:8" ht="15.75">
      <c r="A219" s="92"/>
      <c r="B219" s="70"/>
      <c r="H219" s="80"/>
    </row>
    <row r="220" spans="2:8" ht="15.75">
      <c r="B220" s="70" t="s">
        <v>320</v>
      </c>
      <c r="C220" s="71">
        <f>0.2*(C108+185)</f>
        <v>40.55555555555556</v>
      </c>
      <c r="H220" s="71"/>
    </row>
    <row r="221" spans="2:8" ht="15.75">
      <c r="B221" s="70"/>
      <c r="H221" s="80"/>
    </row>
    <row r="222" spans="1:8" ht="106.5" customHeight="1">
      <c r="A222" s="57" t="s">
        <v>355</v>
      </c>
      <c r="B222" s="23" t="s">
        <v>46</v>
      </c>
      <c r="H222" s="80"/>
    </row>
    <row r="223" spans="1:8" ht="15.75">
      <c r="A223" s="92"/>
      <c r="B223" s="93"/>
      <c r="H223" s="80"/>
    </row>
    <row r="224" spans="2:8" ht="15.75">
      <c r="B224" s="70" t="s">
        <v>326</v>
      </c>
      <c r="C224" s="71">
        <f>C108</f>
        <v>17.77777777777778</v>
      </c>
      <c r="E224" s="127"/>
      <c r="H224" s="71"/>
    </row>
    <row r="225" spans="2:8" ht="15.75" hidden="1">
      <c r="B225" s="70"/>
      <c r="H225" s="71"/>
    </row>
    <row r="226" spans="1:8" ht="43.5" customHeight="1" hidden="1">
      <c r="A226" s="57" t="s">
        <v>47</v>
      </c>
      <c r="B226" s="23" t="s">
        <v>48</v>
      </c>
      <c r="H226" s="80"/>
    </row>
    <row r="227" spans="1:8" ht="15.75" hidden="1">
      <c r="A227" s="92"/>
      <c r="B227" s="93"/>
      <c r="H227" s="80"/>
    </row>
    <row r="228" spans="2:8" ht="15.75" hidden="1">
      <c r="B228" s="70" t="s">
        <v>326</v>
      </c>
      <c r="C228" s="73">
        <v>0</v>
      </c>
      <c r="H228" s="71"/>
    </row>
    <row r="229" spans="2:8" ht="15.75" hidden="1">
      <c r="B229" s="70"/>
      <c r="H229" s="80"/>
    </row>
    <row r="230" spans="1:8" ht="51" hidden="1">
      <c r="A230" s="57" t="s">
        <v>58</v>
      </c>
      <c r="B230" s="93" t="s">
        <v>172</v>
      </c>
      <c r="H230" s="80"/>
    </row>
    <row r="231" spans="1:8" ht="15.75" hidden="1">
      <c r="A231" s="92"/>
      <c r="B231" s="93"/>
      <c r="H231" s="80"/>
    </row>
    <row r="232" spans="2:8" ht="15.75" hidden="1">
      <c r="B232" s="70" t="s">
        <v>322</v>
      </c>
      <c r="C232" s="73">
        <f>C112</f>
        <v>0</v>
      </c>
      <c r="H232" s="71"/>
    </row>
    <row r="233" spans="2:8" ht="15.75" hidden="1">
      <c r="B233" s="70"/>
      <c r="H233" s="80"/>
    </row>
    <row r="234" spans="1:8" ht="25.5" hidden="1">
      <c r="A234" s="57" t="s">
        <v>58</v>
      </c>
      <c r="B234" s="93" t="s">
        <v>59</v>
      </c>
      <c r="H234" s="80"/>
    </row>
    <row r="235" spans="1:8" ht="15.75" hidden="1">
      <c r="A235" s="92"/>
      <c r="B235" s="93"/>
      <c r="H235" s="80"/>
    </row>
    <row r="236" spans="2:8" ht="15.75" hidden="1">
      <c r="B236" s="70" t="s">
        <v>326</v>
      </c>
      <c r="C236" s="73">
        <f>C116</f>
        <v>0</v>
      </c>
      <c r="E236" s="127"/>
      <c r="H236" s="71"/>
    </row>
    <row r="237" spans="2:8" ht="15.75">
      <c r="B237" s="70"/>
      <c r="H237" s="80"/>
    </row>
    <row r="238" spans="1:8" ht="38.25">
      <c r="A238" s="57" t="s">
        <v>28</v>
      </c>
      <c r="B238" s="93" t="s">
        <v>29</v>
      </c>
      <c r="H238" s="80"/>
    </row>
    <row r="239" spans="1:8" ht="15.75">
      <c r="A239" s="92"/>
      <c r="B239" s="93"/>
      <c r="H239" s="80"/>
    </row>
    <row r="240" spans="2:8" ht="15.75">
      <c r="B240" s="70" t="s">
        <v>326</v>
      </c>
      <c r="C240" s="71">
        <v>185</v>
      </c>
      <c r="H240" s="71"/>
    </row>
    <row r="241" spans="2:8" ht="15.75" hidden="1">
      <c r="B241" s="70"/>
      <c r="H241" s="80"/>
    </row>
    <row r="242" spans="1:8" ht="51" hidden="1">
      <c r="A242" s="57" t="s">
        <v>356</v>
      </c>
      <c r="B242" s="70" t="s">
        <v>17</v>
      </c>
      <c r="H242" s="80"/>
    </row>
    <row r="243" spans="2:8" ht="15.75" hidden="1">
      <c r="B243" s="70"/>
      <c r="H243" s="80"/>
    </row>
    <row r="244" spans="2:8" ht="15.75" hidden="1">
      <c r="B244" s="70" t="s">
        <v>326</v>
      </c>
      <c r="C244" s="73">
        <v>0</v>
      </c>
      <c r="H244" s="71"/>
    </row>
    <row r="245" spans="2:8" ht="15.75" hidden="1">
      <c r="B245" s="70"/>
      <c r="H245" s="80"/>
    </row>
    <row r="246" spans="1:8" ht="51" hidden="1">
      <c r="A246" s="57" t="s">
        <v>357</v>
      </c>
      <c r="B246" s="70" t="s">
        <v>18</v>
      </c>
      <c r="H246" s="80"/>
    </row>
    <row r="247" spans="2:8" ht="15.75" hidden="1">
      <c r="B247" s="70"/>
      <c r="H247" s="80"/>
    </row>
    <row r="248" spans="2:8" ht="15.75" hidden="1">
      <c r="B248" s="70" t="s">
        <v>326</v>
      </c>
      <c r="C248" s="73">
        <v>0</v>
      </c>
      <c r="E248" s="127"/>
      <c r="H248" s="71"/>
    </row>
    <row r="249" spans="2:8" ht="15.75">
      <c r="B249" s="70"/>
      <c r="H249" s="80"/>
    </row>
    <row r="250" spans="1:8" ht="51">
      <c r="A250" s="57" t="s">
        <v>11</v>
      </c>
      <c r="B250" s="70" t="s">
        <v>134</v>
      </c>
      <c r="H250" s="80"/>
    </row>
    <row r="251" spans="2:8" ht="15.75">
      <c r="B251" s="70"/>
      <c r="H251" s="80"/>
    </row>
    <row r="252" spans="2:8" ht="15.75">
      <c r="B252" s="70" t="s">
        <v>320</v>
      </c>
      <c r="C252" s="71">
        <f>221.6-C216</f>
        <v>221.6</v>
      </c>
      <c r="H252" s="71"/>
    </row>
    <row r="253" spans="2:8" ht="15.75">
      <c r="B253" s="70"/>
      <c r="H253" s="80"/>
    </row>
    <row r="254" spans="1:8" ht="51">
      <c r="A254" s="57" t="s">
        <v>12</v>
      </c>
      <c r="B254" s="70" t="s">
        <v>110</v>
      </c>
      <c r="H254" s="80"/>
    </row>
    <row r="255" spans="2:8" ht="15.75">
      <c r="B255" s="70"/>
      <c r="H255" s="80"/>
    </row>
    <row r="256" spans="2:8" ht="15.75">
      <c r="B256" s="70" t="s">
        <v>326</v>
      </c>
      <c r="C256" s="71">
        <f>C104/0.15</f>
        <v>0</v>
      </c>
      <c r="H256" s="71"/>
    </row>
    <row r="257" spans="2:8" ht="15.75">
      <c r="B257" s="70"/>
      <c r="H257" s="80"/>
    </row>
    <row r="258" spans="1:8" ht="25.5">
      <c r="A258" s="57" t="s">
        <v>30</v>
      </c>
      <c r="B258" s="70" t="s">
        <v>343</v>
      </c>
      <c r="H258" s="80"/>
    </row>
    <row r="259" spans="2:8" ht="15.75">
      <c r="B259" s="70"/>
      <c r="H259" s="80"/>
    </row>
    <row r="260" spans="2:8" ht="15.75">
      <c r="B260" s="70" t="s">
        <v>344</v>
      </c>
      <c r="C260" s="71">
        <v>1</v>
      </c>
      <c r="H260" s="71"/>
    </row>
    <row r="261" spans="2:8" ht="15.75">
      <c r="B261" s="70"/>
      <c r="H261" s="80"/>
    </row>
    <row r="262" spans="1:17" s="83" customFormat="1" ht="63.75">
      <c r="A262" s="57" t="s">
        <v>31</v>
      </c>
      <c r="B262" s="70" t="s">
        <v>234</v>
      </c>
      <c r="C262" s="71"/>
      <c r="D262" s="71"/>
      <c r="E262" s="166"/>
      <c r="F262" s="71"/>
      <c r="G262" s="151"/>
      <c r="H262" s="80"/>
      <c r="I262" s="81"/>
      <c r="J262" s="82"/>
      <c r="M262" s="84"/>
      <c r="N262" s="84"/>
      <c r="O262" s="84"/>
      <c r="Q262" s="127"/>
    </row>
    <row r="263" spans="2:17" ht="15.75">
      <c r="B263" s="70"/>
      <c r="C263" s="78"/>
      <c r="D263" s="78"/>
      <c r="E263" s="170"/>
      <c r="F263" s="78"/>
      <c r="G263" s="155"/>
      <c r="H263" s="83"/>
      <c r="Q263" s="129"/>
    </row>
    <row r="264" spans="2:8" ht="15.75">
      <c r="B264" s="70" t="s">
        <v>341</v>
      </c>
      <c r="H264" s="71"/>
    </row>
    <row r="265" spans="2:8" ht="15.75">
      <c r="B265" s="70"/>
      <c r="H265" s="80"/>
    </row>
    <row r="266" spans="1:17" s="10" customFormat="1" ht="15.75">
      <c r="A266" s="57"/>
      <c r="B266" s="79" t="s">
        <v>321</v>
      </c>
      <c r="C266" s="75"/>
      <c r="D266" s="75"/>
      <c r="E266" s="167"/>
      <c r="F266" s="75"/>
      <c r="G266" s="148"/>
      <c r="H266" s="67"/>
      <c r="I266" s="35"/>
      <c r="J266" s="31"/>
      <c r="M266" s="39"/>
      <c r="N266" s="39"/>
      <c r="O266" s="39"/>
      <c r="Q266" s="128"/>
    </row>
    <row r="267" spans="1:17" s="10" customFormat="1" ht="15.75" hidden="1">
      <c r="A267" s="57"/>
      <c r="B267" s="79"/>
      <c r="C267" s="75"/>
      <c r="D267" s="75"/>
      <c r="E267" s="167"/>
      <c r="F267" s="75"/>
      <c r="G267" s="148"/>
      <c r="H267" s="67"/>
      <c r="I267" s="35"/>
      <c r="J267" s="31"/>
      <c r="M267" s="39"/>
      <c r="N267" s="39"/>
      <c r="O267" s="39"/>
      <c r="Q267" s="128"/>
    </row>
    <row r="268" spans="1:17" s="10" customFormat="1" ht="15.75" customHeight="1" hidden="1">
      <c r="A268" s="16" t="s">
        <v>345</v>
      </c>
      <c r="B268" s="12" t="s">
        <v>36</v>
      </c>
      <c r="C268" s="64"/>
      <c r="E268" s="163"/>
      <c r="G268" s="147"/>
      <c r="H268" s="71"/>
      <c r="I268" s="35"/>
      <c r="J268" s="31"/>
      <c r="M268" s="39"/>
      <c r="N268" s="39"/>
      <c r="O268" s="39"/>
      <c r="Q268" s="136"/>
    </row>
    <row r="269" ht="15.75" customHeight="1" hidden="1">
      <c r="H269" s="80"/>
    </row>
    <row r="270" spans="1:15" ht="63.75" hidden="1">
      <c r="A270" s="57" t="s">
        <v>358</v>
      </c>
      <c r="B270" s="70" t="s">
        <v>60</v>
      </c>
      <c r="C270" s="94"/>
      <c r="H270" s="80"/>
      <c r="I270" s="60"/>
      <c r="J270" s="60"/>
      <c r="M270" s="60"/>
      <c r="N270" s="60"/>
      <c r="O270" s="60"/>
    </row>
    <row r="271" spans="2:15" ht="15.75" hidden="1">
      <c r="B271" s="70"/>
      <c r="C271" s="94"/>
      <c r="H271" s="80"/>
      <c r="I271" s="60"/>
      <c r="J271" s="60"/>
      <c r="M271" s="60"/>
      <c r="N271" s="60"/>
      <c r="O271" s="60"/>
    </row>
    <row r="272" spans="2:15" ht="15.75" hidden="1">
      <c r="B272" s="70" t="s">
        <v>320</v>
      </c>
      <c r="C272" s="96">
        <v>0</v>
      </c>
      <c r="H272" s="71"/>
      <c r="I272" s="60"/>
      <c r="J272" s="60"/>
      <c r="M272" s="60"/>
      <c r="N272" s="60"/>
      <c r="O272" s="60"/>
    </row>
    <row r="273" ht="15.75" customHeight="1" hidden="1">
      <c r="H273" s="80"/>
    </row>
    <row r="274" spans="1:17" ht="15.75" customHeight="1" hidden="1">
      <c r="A274" s="65"/>
      <c r="B274" s="12" t="s">
        <v>61</v>
      </c>
      <c r="C274" s="75"/>
      <c r="D274" s="75"/>
      <c r="E274" s="167"/>
      <c r="F274" s="75"/>
      <c r="G274" s="148"/>
      <c r="Q274" s="128"/>
    </row>
    <row r="275" spans="1:17" ht="15.75" customHeight="1">
      <c r="A275" s="65"/>
      <c r="B275" s="12"/>
      <c r="C275" s="75"/>
      <c r="D275" s="75"/>
      <c r="E275" s="167"/>
      <c r="F275" s="75"/>
      <c r="G275" s="148"/>
      <c r="Q275" s="128"/>
    </row>
    <row r="276" spans="1:17" ht="15.75">
      <c r="A276" s="16" t="s">
        <v>345</v>
      </c>
      <c r="B276" s="12" t="s">
        <v>318</v>
      </c>
      <c r="C276" s="64"/>
      <c r="D276" s="10"/>
      <c r="E276" s="163"/>
      <c r="F276" s="10"/>
      <c r="G276" s="147"/>
      <c r="H276" s="10"/>
      <c r="Q276" s="136"/>
    </row>
    <row r="277" spans="1:17" ht="15.75">
      <c r="A277" s="16"/>
      <c r="B277" s="12"/>
      <c r="C277" s="64"/>
      <c r="D277" s="10"/>
      <c r="E277" s="163"/>
      <c r="F277" s="10"/>
      <c r="G277" s="147"/>
      <c r="H277" s="10"/>
      <c r="Q277" s="136"/>
    </row>
    <row r="278" spans="1:8" ht="67.5" customHeight="1">
      <c r="A278" s="57" t="s">
        <v>0</v>
      </c>
      <c r="B278" s="95" t="s">
        <v>2</v>
      </c>
      <c r="H278" s="80"/>
    </row>
    <row r="279" spans="2:8" ht="15.75">
      <c r="B279" s="70"/>
      <c r="H279" s="80"/>
    </row>
    <row r="280" spans="2:8" ht="15.75">
      <c r="B280" s="70" t="s">
        <v>322</v>
      </c>
      <c r="C280" s="71">
        <v>72</v>
      </c>
      <c r="H280" s="71"/>
    </row>
    <row r="281" spans="2:8" ht="15.75">
      <c r="B281" s="70"/>
      <c r="H281" s="71"/>
    </row>
    <row r="282" spans="1:13" ht="89.25">
      <c r="A282" s="57" t="s">
        <v>1</v>
      </c>
      <c r="B282" s="95" t="s">
        <v>3</v>
      </c>
      <c r="H282" s="80"/>
      <c r="K282" s="13"/>
      <c r="M282" s="95"/>
    </row>
    <row r="283" spans="2:8" ht="15.75">
      <c r="B283" s="70"/>
      <c r="H283" s="80"/>
    </row>
    <row r="284" spans="2:8" ht="15.75">
      <c r="B284" s="70" t="s">
        <v>322</v>
      </c>
      <c r="C284" s="71">
        <v>37</v>
      </c>
      <c r="H284" s="71"/>
    </row>
    <row r="285" spans="1:17" ht="15.75" hidden="1">
      <c r="A285" s="16"/>
      <c r="B285" s="12"/>
      <c r="C285" s="64"/>
      <c r="D285" s="10"/>
      <c r="E285" s="163"/>
      <c r="F285" s="10"/>
      <c r="G285" s="147"/>
      <c r="H285" s="10"/>
      <c r="Q285" s="136"/>
    </row>
    <row r="286" spans="1:8" ht="67.5" customHeight="1" hidden="1">
      <c r="A286" s="57" t="s">
        <v>358</v>
      </c>
      <c r="B286" s="95" t="s">
        <v>221</v>
      </c>
      <c r="H286" s="80"/>
    </row>
    <row r="287" spans="2:8" ht="15.75" hidden="1">
      <c r="B287" s="70"/>
      <c r="H287" s="80"/>
    </row>
    <row r="288" spans="2:8" ht="15.75" hidden="1">
      <c r="B288" s="70" t="s">
        <v>322</v>
      </c>
      <c r="C288" s="73">
        <v>0</v>
      </c>
      <c r="H288" s="71"/>
    </row>
    <row r="289" spans="2:8" ht="15.75" hidden="1">
      <c r="B289" s="70"/>
      <c r="H289" s="71"/>
    </row>
    <row r="290" spans="1:13" ht="89.25" hidden="1">
      <c r="A290" s="57" t="s">
        <v>248</v>
      </c>
      <c r="B290" s="95" t="s">
        <v>249</v>
      </c>
      <c r="H290" s="80"/>
      <c r="K290" s="13"/>
      <c r="M290" s="95"/>
    </row>
    <row r="291" spans="2:8" ht="15.75" hidden="1">
      <c r="B291" s="70"/>
      <c r="H291" s="80"/>
    </row>
    <row r="292" spans="2:8" ht="15.75" hidden="1">
      <c r="B292" s="70" t="s">
        <v>322</v>
      </c>
      <c r="C292" s="73">
        <v>0</v>
      </c>
      <c r="H292" s="71"/>
    </row>
    <row r="293" spans="2:8" ht="15.75" hidden="1">
      <c r="B293" s="70"/>
      <c r="C293" s="73"/>
      <c r="H293" s="71"/>
    </row>
    <row r="294" spans="1:13" ht="89.25" hidden="1">
      <c r="A294" s="57" t="s">
        <v>205</v>
      </c>
      <c r="B294" s="95" t="s">
        <v>206</v>
      </c>
      <c r="H294" s="80"/>
      <c r="K294" s="13"/>
      <c r="M294" s="95"/>
    </row>
    <row r="295" spans="2:8" ht="15.75" hidden="1">
      <c r="B295" s="70"/>
      <c r="H295" s="80"/>
    </row>
    <row r="296" spans="2:8" ht="15.75" hidden="1">
      <c r="B296" s="70" t="s">
        <v>322</v>
      </c>
      <c r="C296" s="73">
        <v>0</v>
      </c>
      <c r="E296" s="127"/>
      <c r="H296" s="71"/>
    </row>
    <row r="297" spans="2:8" ht="15.75" hidden="1">
      <c r="B297" s="70"/>
      <c r="H297" s="71"/>
    </row>
    <row r="298" spans="1:11" ht="63.75" hidden="1">
      <c r="A298" s="57" t="s">
        <v>98</v>
      </c>
      <c r="B298" s="95" t="s">
        <v>99</v>
      </c>
      <c r="H298" s="80"/>
      <c r="K298" s="70"/>
    </row>
    <row r="299" spans="2:8" ht="15.75" hidden="1">
      <c r="B299" s="70"/>
      <c r="H299" s="80"/>
    </row>
    <row r="300" spans="2:17" ht="15.75" hidden="1">
      <c r="B300" s="70" t="s">
        <v>322</v>
      </c>
      <c r="C300" s="73">
        <v>0</v>
      </c>
      <c r="H300" s="71"/>
      <c r="Q300" s="139"/>
    </row>
    <row r="301" spans="2:8" ht="15.75" hidden="1">
      <c r="B301" s="70"/>
      <c r="C301" s="73"/>
      <c r="H301" s="71"/>
    </row>
    <row r="302" spans="1:8" ht="63.75" hidden="1">
      <c r="A302" s="57" t="s">
        <v>261</v>
      </c>
      <c r="B302" s="95" t="s">
        <v>263</v>
      </c>
      <c r="H302" s="80"/>
    </row>
    <row r="303" spans="2:8" ht="15.75" hidden="1">
      <c r="B303" s="70"/>
      <c r="H303" s="80"/>
    </row>
    <row r="304" spans="2:8" ht="15.75" hidden="1">
      <c r="B304" s="70" t="s">
        <v>322</v>
      </c>
      <c r="C304" s="73">
        <v>0</v>
      </c>
      <c r="H304" s="71"/>
    </row>
    <row r="305" spans="2:8" ht="15.75" hidden="1">
      <c r="B305" s="70"/>
      <c r="C305" s="73"/>
      <c r="H305" s="71"/>
    </row>
    <row r="306" spans="1:11" ht="63.75" hidden="1">
      <c r="A306" s="57" t="s">
        <v>33</v>
      </c>
      <c r="B306" s="95" t="s">
        <v>174</v>
      </c>
      <c r="H306" s="80"/>
      <c r="K306" s="13"/>
    </row>
    <row r="307" spans="2:8" ht="15.75" hidden="1">
      <c r="B307" s="70"/>
      <c r="H307" s="80"/>
    </row>
    <row r="308" spans="2:8" ht="15.75" hidden="1">
      <c r="B308" s="70" t="s">
        <v>322</v>
      </c>
      <c r="C308" s="73">
        <v>0</v>
      </c>
      <c r="E308" s="127"/>
      <c r="H308" s="71"/>
    </row>
    <row r="309" spans="2:8" ht="15.75" hidden="1">
      <c r="B309" s="70"/>
      <c r="C309" s="73"/>
      <c r="H309" s="71"/>
    </row>
    <row r="310" spans="1:13" ht="89.25" hidden="1">
      <c r="A310" s="57" t="s">
        <v>34</v>
      </c>
      <c r="B310" s="95" t="s">
        <v>204</v>
      </c>
      <c r="H310" s="80"/>
      <c r="K310" s="13"/>
      <c r="M310" s="95"/>
    </row>
    <row r="311" spans="2:8" ht="15.75" hidden="1">
      <c r="B311" s="70"/>
      <c r="H311" s="80"/>
    </row>
    <row r="312" spans="2:8" ht="15.75" hidden="1">
      <c r="B312" s="70" t="s">
        <v>322</v>
      </c>
      <c r="C312" s="73">
        <v>0</v>
      </c>
      <c r="E312" s="127"/>
      <c r="H312" s="71"/>
    </row>
    <row r="313" spans="1:17" ht="15.75" hidden="1">
      <c r="A313" s="16"/>
      <c r="B313" s="12"/>
      <c r="C313" s="64"/>
      <c r="D313" s="10"/>
      <c r="F313" s="10"/>
      <c r="G313" s="147"/>
      <c r="H313" s="10"/>
      <c r="Q313" s="136"/>
    </row>
    <row r="314" spans="1:11" ht="63.75" hidden="1">
      <c r="A314" s="57" t="s">
        <v>175</v>
      </c>
      <c r="B314" s="95" t="s">
        <v>62</v>
      </c>
      <c r="H314" s="80"/>
      <c r="K314" s="13"/>
    </row>
    <row r="315" spans="2:8" ht="15.75" hidden="1">
      <c r="B315" s="70"/>
      <c r="H315" s="80"/>
    </row>
    <row r="316" spans="2:8" ht="15.75" hidden="1">
      <c r="B316" s="70" t="s">
        <v>322</v>
      </c>
      <c r="C316" s="73">
        <v>0</v>
      </c>
      <c r="E316" s="127"/>
      <c r="H316" s="71"/>
    </row>
    <row r="317" spans="2:8" ht="15.75" hidden="1">
      <c r="B317" s="70"/>
      <c r="C317" s="73"/>
      <c r="H317" s="71"/>
    </row>
    <row r="318" spans="1:11" ht="89.25" hidden="1">
      <c r="A318" s="57" t="s">
        <v>302</v>
      </c>
      <c r="B318" s="95" t="s">
        <v>214</v>
      </c>
      <c r="H318" s="80"/>
      <c r="K318" s="13"/>
    </row>
    <row r="319" spans="2:8" ht="15.75" hidden="1">
      <c r="B319" s="70"/>
      <c r="H319" s="80"/>
    </row>
    <row r="320" spans="2:8" ht="15.75" hidden="1">
      <c r="B320" s="70" t="s">
        <v>322</v>
      </c>
      <c r="C320" s="73">
        <v>0</v>
      </c>
      <c r="H320" s="71"/>
    </row>
    <row r="321" spans="2:17" ht="15.75" hidden="1">
      <c r="B321" s="70"/>
      <c r="C321" s="73"/>
      <c r="H321" s="71"/>
      <c r="Q321" s="139"/>
    </row>
    <row r="322" spans="1:8" ht="63.75" hidden="1">
      <c r="A322" s="57" t="s">
        <v>303</v>
      </c>
      <c r="B322" s="95" t="s">
        <v>293</v>
      </c>
      <c r="H322" s="80"/>
    </row>
    <row r="323" spans="2:8" ht="15.75" hidden="1">
      <c r="B323" s="70"/>
      <c r="H323" s="80"/>
    </row>
    <row r="324" spans="2:8" ht="15.75" hidden="1">
      <c r="B324" s="70" t="s">
        <v>322</v>
      </c>
      <c r="C324" s="73">
        <v>0</v>
      </c>
      <c r="E324" s="127"/>
      <c r="H324" s="71"/>
    </row>
    <row r="325" spans="2:17" ht="15.75" hidden="1">
      <c r="B325" s="70"/>
      <c r="C325" s="73"/>
      <c r="H325" s="71"/>
      <c r="Q325" s="139"/>
    </row>
    <row r="326" spans="1:8" ht="63.75" hidden="1">
      <c r="A326" s="57" t="s">
        <v>82</v>
      </c>
      <c r="B326" s="95" t="s">
        <v>294</v>
      </c>
      <c r="H326" s="80"/>
    </row>
    <row r="327" spans="2:8" ht="15.75" hidden="1">
      <c r="B327" s="70"/>
      <c r="H327" s="80"/>
    </row>
    <row r="328" spans="2:8" ht="15.75" hidden="1">
      <c r="B328" s="70" t="s">
        <v>322</v>
      </c>
      <c r="C328" s="73">
        <v>0</v>
      </c>
      <c r="H328" s="71"/>
    </row>
    <row r="329" spans="2:8" ht="15.75" hidden="1">
      <c r="B329" s="70"/>
      <c r="C329" s="73"/>
      <c r="H329" s="71"/>
    </row>
    <row r="330" spans="1:11" ht="89.25" hidden="1">
      <c r="A330" s="57" t="s">
        <v>279</v>
      </c>
      <c r="B330" s="95" t="s">
        <v>215</v>
      </c>
      <c r="H330" s="80"/>
      <c r="K330" s="70"/>
    </row>
    <row r="331" spans="2:8" ht="15.75" hidden="1">
      <c r="B331" s="70"/>
      <c r="H331" s="80"/>
    </row>
    <row r="332" spans="2:8" ht="15.75" hidden="1">
      <c r="B332" s="70" t="s">
        <v>322</v>
      </c>
      <c r="C332" s="73">
        <v>0</v>
      </c>
      <c r="E332" s="127"/>
      <c r="H332" s="71"/>
    </row>
    <row r="333" spans="2:17" ht="15.75" hidden="1">
      <c r="B333" s="70"/>
      <c r="C333" s="73"/>
      <c r="H333" s="71"/>
      <c r="Q333" s="139"/>
    </row>
    <row r="334" spans="1:11" ht="76.5" hidden="1">
      <c r="A334" s="57" t="s">
        <v>359</v>
      </c>
      <c r="B334" s="95" t="s">
        <v>365</v>
      </c>
      <c r="H334" s="80"/>
      <c r="K334" s="70"/>
    </row>
    <row r="335" spans="2:11" ht="15.75" hidden="1">
      <c r="B335" s="95"/>
      <c r="H335" s="80"/>
      <c r="K335" s="70"/>
    </row>
    <row r="336" spans="2:8" ht="38.25" hidden="1">
      <c r="B336" s="70" t="s">
        <v>368</v>
      </c>
      <c r="H336" s="80"/>
    </row>
    <row r="337" spans="2:8" ht="15.75" hidden="1">
      <c r="B337" s="70" t="s">
        <v>322</v>
      </c>
      <c r="C337" s="73">
        <v>0</v>
      </c>
      <c r="H337" s="71"/>
    </row>
    <row r="338" spans="2:8" ht="15.75" hidden="1">
      <c r="B338" s="70"/>
      <c r="C338" s="73"/>
      <c r="H338" s="71"/>
    </row>
    <row r="339" spans="2:8" ht="25.5" hidden="1">
      <c r="B339" s="70" t="s">
        <v>363</v>
      </c>
      <c r="C339" s="73"/>
      <c r="H339" s="71"/>
    </row>
    <row r="340" spans="2:8" ht="15.75" hidden="1">
      <c r="B340" s="70" t="s">
        <v>326</v>
      </c>
      <c r="C340" s="73">
        <v>0</v>
      </c>
      <c r="H340" s="71"/>
    </row>
    <row r="341" spans="2:8" ht="15.75" hidden="1">
      <c r="B341" s="70"/>
      <c r="C341" s="73"/>
      <c r="H341" s="71"/>
    </row>
    <row r="342" spans="2:8" ht="76.5" hidden="1">
      <c r="B342" s="70" t="s">
        <v>369</v>
      </c>
      <c r="C342" s="73"/>
      <c r="H342" s="71"/>
    </row>
    <row r="343" spans="2:8" ht="15.75" hidden="1">
      <c r="B343" s="70" t="s">
        <v>364</v>
      </c>
      <c r="C343" s="73">
        <v>0</v>
      </c>
      <c r="H343" s="71"/>
    </row>
    <row r="344" spans="2:8" ht="15.75" hidden="1">
      <c r="B344" s="70"/>
      <c r="C344" s="73"/>
      <c r="H344" s="71"/>
    </row>
    <row r="345" spans="2:8" ht="51" hidden="1">
      <c r="B345" s="70" t="s">
        <v>366</v>
      </c>
      <c r="C345" s="73"/>
      <c r="H345" s="71"/>
    </row>
    <row r="346" spans="2:8" ht="15.75" hidden="1">
      <c r="B346" s="70" t="s">
        <v>323</v>
      </c>
      <c r="C346" s="73">
        <v>0</v>
      </c>
      <c r="E346" s="127"/>
      <c r="H346" s="71"/>
    </row>
    <row r="347" spans="2:8" ht="15.75" hidden="1">
      <c r="B347" s="70"/>
      <c r="C347" s="73"/>
      <c r="H347" s="71"/>
    </row>
    <row r="348" spans="2:8" ht="63.75" hidden="1">
      <c r="B348" s="70" t="s">
        <v>367</v>
      </c>
      <c r="C348" s="73"/>
      <c r="H348" s="71"/>
    </row>
    <row r="349" spans="2:8" ht="15.75" hidden="1">
      <c r="B349" s="70" t="s">
        <v>364</v>
      </c>
      <c r="C349" s="73">
        <v>0</v>
      </c>
      <c r="H349" s="71"/>
    </row>
    <row r="350" spans="2:17" ht="15.75" hidden="1">
      <c r="B350" s="70"/>
      <c r="H350" s="71"/>
      <c r="Q350" s="139"/>
    </row>
    <row r="351" spans="1:8" ht="63.75" hidden="1">
      <c r="A351" s="57" t="s">
        <v>265</v>
      </c>
      <c r="B351" s="95" t="s">
        <v>63</v>
      </c>
      <c r="H351" s="80"/>
    </row>
    <row r="352" spans="2:8" ht="15.75" hidden="1">
      <c r="B352" s="70"/>
      <c r="H352" s="80"/>
    </row>
    <row r="353" spans="2:8" ht="15.75" hidden="1">
      <c r="B353" s="70" t="s">
        <v>322</v>
      </c>
      <c r="C353" s="73">
        <v>0</v>
      </c>
      <c r="H353" s="71"/>
    </row>
    <row r="354" spans="2:17" ht="15.75" hidden="1">
      <c r="B354" s="70"/>
      <c r="H354" s="71"/>
      <c r="Q354" s="139"/>
    </row>
    <row r="355" spans="1:8" ht="63.75" hidden="1">
      <c r="A355" s="57" t="s">
        <v>266</v>
      </c>
      <c r="B355" s="95" t="s">
        <v>64</v>
      </c>
      <c r="H355" s="80"/>
    </row>
    <row r="356" spans="2:8" ht="15.75" hidden="1">
      <c r="B356" s="70"/>
      <c r="H356" s="80"/>
    </row>
    <row r="357" spans="2:8" ht="15.75" hidden="1">
      <c r="B357" s="70" t="s">
        <v>322</v>
      </c>
      <c r="C357" s="73">
        <v>0</v>
      </c>
      <c r="E357" s="127"/>
      <c r="H357" s="71"/>
    </row>
    <row r="358" spans="2:8" ht="15.75" hidden="1">
      <c r="B358" s="70"/>
      <c r="C358" s="73"/>
      <c r="H358" s="71"/>
    </row>
    <row r="359" spans="1:8" ht="63.75" hidden="1">
      <c r="A359" s="57" t="s">
        <v>267</v>
      </c>
      <c r="B359" s="95" t="s">
        <v>263</v>
      </c>
      <c r="H359" s="80"/>
    </row>
    <row r="360" spans="2:8" ht="15.75" hidden="1">
      <c r="B360" s="70"/>
      <c r="H360" s="80"/>
    </row>
    <row r="361" spans="2:8" ht="15.75" hidden="1">
      <c r="B361" s="70" t="s">
        <v>322</v>
      </c>
      <c r="C361" s="73">
        <v>0</v>
      </c>
      <c r="H361" s="71"/>
    </row>
    <row r="362" spans="2:8" ht="15.75" hidden="1">
      <c r="B362" s="70"/>
      <c r="C362" s="73"/>
      <c r="H362" s="71"/>
    </row>
    <row r="363" spans="1:17" s="8" customFormat="1" ht="63.75" hidden="1">
      <c r="A363" s="9" t="s">
        <v>268</v>
      </c>
      <c r="B363" s="13" t="s">
        <v>270</v>
      </c>
      <c r="C363" s="97"/>
      <c r="D363" s="6"/>
      <c r="E363" s="166"/>
      <c r="F363" s="6"/>
      <c r="G363" s="158"/>
      <c r="H363" s="22"/>
      <c r="I363" s="34"/>
      <c r="J363" s="30"/>
      <c r="M363" s="38"/>
      <c r="N363" s="38"/>
      <c r="O363" s="38"/>
      <c r="Q363" s="134"/>
    </row>
    <row r="364" spans="1:17" s="8" customFormat="1" ht="15.75" hidden="1">
      <c r="A364" s="9"/>
      <c r="B364" s="13"/>
      <c r="C364" s="97"/>
      <c r="D364" s="6"/>
      <c r="E364" s="166"/>
      <c r="F364" s="6"/>
      <c r="G364" s="158"/>
      <c r="H364" s="22"/>
      <c r="I364" s="34"/>
      <c r="J364" s="30"/>
      <c r="M364" s="38"/>
      <c r="N364" s="38"/>
      <c r="O364" s="38"/>
      <c r="Q364" s="134"/>
    </row>
    <row r="365" spans="1:17" s="8" customFormat="1" ht="15.75" hidden="1">
      <c r="A365" s="9"/>
      <c r="B365" s="13" t="s">
        <v>322</v>
      </c>
      <c r="C365" s="98">
        <v>0</v>
      </c>
      <c r="D365" s="6"/>
      <c r="E365" s="166"/>
      <c r="F365" s="6"/>
      <c r="G365" s="158"/>
      <c r="H365" s="6"/>
      <c r="I365" s="34"/>
      <c r="J365" s="30"/>
      <c r="M365" s="38"/>
      <c r="N365" s="38"/>
      <c r="O365" s="38"/>
      <c r="Q365" s="134"/>
    </row>
    <row r="366" spans="1:17" s="8" customFormat="1" ht="15.75" hidden="1">
      <c r="A366" s="11"/>
      <c r="B366" s="20"/>
      <c r="C366" s="20"/>
      <c r="D366" s="19"/>
      <c r="E366" s="166"/>
      <c r="F366" s="19"/>
      <c r="G366" s="159"/>
      <c r="H366" s="19"/>
      <c r="I366" s="34"/>
      <c r="J366" s="30"/>
      <c r="M366" s="38"/>
      <c r="N366" s="38"/>
      <c r="O366" s="38"/>
      <c r="Q366" s="140"/>
    </row>
    <row r="367" spans="1:17" s="8" customFormat="1" ht="63.75" hidden="1">
      <c r="A367" s="9" t="s">
        <v>305</v>
      </c>
      <c r="B367" s="13" t="s">
        <v>271</v>
      </c>
      <c r="C367" s="97"/>
      <c r="D367" s="6"/>
      <c r="E367" s="166"/>
      <c r="F367" s="6"/>
      <c r="G367" s="158"/>
      <c r="H367" s="22"/>
      <c r="I367" s="34"/>
      <c r="J367" s="30"/>
      <c r="M367" s="38"/>
      <c r="N367" s="38"/>
      <c r="O367" s="38"/>
      <c r="Q367" s="134"/>
    </row>
    <row r="368" spans="1:17" s="8" customFormat="1" ht="15.75" hidden="1">
      <c r="A368" s="9"/>
      <c r="B368" s="13"/>
      <c r="C368" s="97"/>
      <c r="D368" s="6"/>
      <c r="E368" s="166"/>
      <c r="F368" s="6"/>
      <c r="G368" s="158"/>
      <c r="H368" s="22"/>
      <c r="I368" s="34"/>
      <c r="J368" s="30"/>
      <c r="M368" s="38"/>
      <c r="N368" s="38"/>
      <c r="O368" s="38"/>
      <c r="Q368" s="134"/>
    </row>
    <row r="369" spans="1:17" s="8" customFormat="1" ht="15.75" hidden="1">
      <c r="A369" s="9"/>
      <c r="B369" s="13" t="s">
        <v>322</v>
      </c>
      <c r="C369" s="98">
        <v>0</v>
      </c>
      <c r="D369" s="6"/>
      <c r="E369" s="127"/>
      <c r="F369" s="6"/>
      <c r="G369" s="158"/>
      <c r="H369" s="6"/>
      <c r="I369" s="34"/>
      <c r="J369" s="30"/>
      <c r="M369" s="38"/>
      <c r="N369" s="38"/>
      <c r="O369" s="38"/>
      <c r="Q369" s="134"/>
    </row>
    <row r="370" spans="1:17" s="8" customFormat="1" ht="15.75" hidden="1">
      <c r="A370" s="9"/>
      <c r="B370" s="13"/>
      <c r="C370" s="97"/>
      <c r="D370" s="6"/>
      <c r="E370" s="166"/>
      <c r="F370" s="6"/>
      <c r="G370" s="158"/>
      <c r="H370" s="6"/>
      <c r="I370" s="34"/>
      <c r="J370" s="30"/>
      <c r="M370" s="38"/>
      <c r="N370" s="38"/>
      <c r="O370" s="38"/>
      <c r="Q370" s="134"/>
    </row>
    <row r="371" spans="1:17" s="8" customFormat="1" ht="76.5" hidden="1">
      <c r="A371" s="9" t="s">
        <v>269</v>
      </c>
      <c r="B371" s="13" t="s">
        <v>83</v>
      </c>
      <c r="C371" s="6"/>
      <c r="D371" s="6"/>
      <c r="E371" s="166"/>
      <c r="F371" s="6"/>
      <c r="G371" s="141"/>
      <c r="H371" s="22"/>
      <c r="Q371" s="134"/>
    </row>
    <row r="372" spans="1:17" s="8" customFormat="1" ht="15.75" hidden="1">
      <c r="A372" s="9"/>
      <c r="B372" s="13"/>
      <c r="C372" s="6"/>
      <c r="D372" s="6"/>
      <c r="E372" s="166"/>
      <c r="F372" s="6"/>
      <c r="G372" s="141"/>
      <c r="H372" s="22"/>
      <c r="Q372" s="134"/>
    </row>
    <row r="373" spans="1:17" s="8" customFormat="1" ht="15.75" hidden="1">
      <c r="A373" s="9"/>
      <c r="B373" s="13" t="s">
        <v>322</v>
      </c>
      <c r="C373" s="7">
        <v>0</v>
      </c>
      <c r="D373" s="6"/>
      <c r="E373" s="127"/>
      <c r="F373" s="6"/>
      <c r="G373" s="141"/>
      <c r="H373" s="6"/>
      <c r="Q373" s="134"/>
    </row>
    <row r="374" spans="1:17" s="8" customFormat="1" ht="15.75" hidden="1">
      <c r="A374" s="11"/>
      <c r="B374" s="20"/>
      <c r="C374" s="20"/>
      <c r="D374" s="19"/>
      <c r="E374" s="166"/>
      <c r="F374" s="19"/>
      <c r="G374" s="159"/>
      <c r="H374" s="19"/>
      <c r="I374" s="34"/>
      <c r="J374" s="30"/>
      <c r="M374" s="38"/>
      <c r="N374" s="38"/>
      <c r="O374" s="38"/>
      <c r="Q374" s="140"/>
    </row>
    <row r="375" spans="1:17" s="8" customFormat="1" ht="63.75" hidden="1">
      <c r="A375" s="9" t="s">
        <v>280</v>
      </c>
      <c r="B375" s="13" t="s">
        <v>274</v>
      </c>
      <c r="C375" s="97"/>
      <c r="D375" s="6"/>
      <c r="E375" s="166"/>
      <c r="F375" s="6"/>
      <c r="G375" s="158"/>
      <c r="H375" s="22"/>
      <c r="I375" s="34"/>
      <c r="J375" s="30"/>
      <c r="M375" s="38"/>
      <c r="N375" s="38"/>
      <c r="O375" s="38"/>
      <c r="Q375" s="134"/>
    </row>
    <row r="376" spans="1:17" s="8" customFormat="1" ht="15.75" hidden="1">
      <c r="A376" s="9"/>
      <c r="B376" s="13"/>
      <c r="C376" s="97"/>
      <c r="D376" s="6"/>
      <c r="E376" s="166"/>
      <c r="F376" s="6"/>
      <c r="G376" s="158"/>
      <c r="H376" s="22"/>
      <c r="I376" s="34"/>
      <c r="J376" s="30"/>
      <c r="M376" s="38"/>
      <c r="N376" s="38"/>
      <c r="O376" s="38"/>
      <c r="Q376" s="134"/>
    </row>
    <row r="377" spans="1:17" s="8" customFormat="1" ht="15.75" hidden="1">
      <c r="A377" s="9"/>
      <c r="B377" s="13" t="s">
        <v>322</v>
      </c>
      <c r="C377" s="98">
        <v>0</v>
      </c>
      <c r="D377" s="6"/>
      <c r="E377" s="166"/>
      <c r="F377" s="6"/>
      <c r="G377" s="158"/>
      <c r="H377" s="6"/>
      <c r="I377" s="34"/>
      <c r="J377" s="30"/>
      <c r="M377" s="38"/>
      <c r="N377" s="38"/>
      <c r="O377" s="38"/>
      <c r="Q377" s="134"/>
    </row>
    <row r="378" spans="1:17" s="8" customFormat="1" ht="15.75" hidden="1">
      <c r="A378" s="11"/>
      <c r="B378" s="20"/>
      <c r="C378" s="20"/>
      <c r="D378" s="19"/>
      <c r="E378" s="166"/>
      <c r="F378" s="19"/>
      <c r="G378" s="159"/>
      <c r="H378" s="19"/>
      <c r="I378" s="34"/>
      <c r="J378" s="21"/>
      <c r="M378" s="38"/>
      <c r="N378" s="38"/>
      <c r="O378" s="38"/>
      <c r="Q378" s="140"/>
    </row>
    <row r="379" spans="1:17" s="8" customFormat="1" ht="63.75" hidden="1">
      <c r="A379" s="9" t="s">
        <v>281</v>
      </c>
      <c r="B379" s="13" t="s">
        <v>272</v>
      </c>
      <c r="C379" s="97"/>
      <c r="D379" s="6"/>
      <c r="E379" s="166"/>
      <c r="F379" s="6"/>
      <c r="G379" s="158"/>
      <c r="H379" s="22"/>
      <c r="I379" s="34"/>
      <c r="J379" s="30"/>
      <c r="M379" s="38"/>
      <c r="N379" s="38"/>
      <c r="O379" s="38"/>
      <c r="Q379" s="134"/>
    </row>
    <row r="380" spans="1:17" s="8" customFormat="1" ht="15.75" hidden="1">
      <c r="A380" s="9"/>
      <c r="B380" s="13"/>
      <c r="C380" s="97"/>
      <c r="D380" s="6"/>
      <c r="E380" s="166"/>
      <c r="F380" s="6"/>
      <c r="G380" s="158"/>
      <c r="H380" s="22"/>
      <c r="I380" s="34"/>
      <c r="J380" s="30"/>
      <c r="M380" s="38"/>
      <c r="N380" s="38"/>
      <c r="O380" s="38"/>
      <c r="Q380" s="134"/>
    </row>
    <row r="381" spans="1:17" s="8" customFormat="1" ht="15.75" hidden="1">
      <c r="A381" s="9"/>
      <c r="B381" s="13" t="s">
        <v>322</v>
      </c>
      <c r="C381" s="98">
        <v>0</v>
      </c>
      <c r="D381" s="6"/>
      <c r="E381" s="166"/>
      <c r="F381" s="6"/>
      <c r="G381" s="158"/>
      <c r="H381" s="6"/>
      <c r="I381" s="34"/>
      <c r="J381" s="30"/>
      <c r="M381" s="38"/>
      <c r="N381" s="38"/>
      <c r="O381" s="38"/>
      <c r="Q381" s="134"/>
    </row>
    <row r="382" spans="1:17" s="8" customFormat="1" ht="15.75" hidden="1">
      <c r="A382" s="11"/>
      <c r="B382" s="20"/>
      <c r="C382" s="20"/>
      <c r="D382" s="19"/>
      <c r="E382" s="166"/>
      <c r="F382" s="19"/>
      <c r="G382" s="159"/>
      <c r="H382" s="19"/>
      <c r="I382" s="34"/>
      <c r="J382" s="30"/>
      <c r="M382" s="38"/>
      <c r="N382" s="38"/>
      <c r="O382" s="38"/>
      <c r="Q382" s="140"/>
    </row>
    <row r="383" spans="1:17" s="8" customFormat="1" ht="63.75" hidden="1">
      <c r="A383" s="9" t="s">
        <v>282</v>
      </c>
      <c r="B383" s="13" t="s">
        <v>273</v>
      </c>
      <c r="C383" s="97"/>
      <c r="D383" s="6"/>
      <c r="E383" s="166"/>
      <c r="F383" s="6"/>
      <c r="G383" s="158"/>
      <c r="H383" s="22"/>
      <c r="I383" s="34"/>
      <c r="J383" s="30"/>
      <c r="M383" s="38"/>
      <c r="N383" s="38"/>
      <c r="O383" s="38"/>
      <c r="Q383" s="134"/>
    </row>
    <row r="384" spans="1:17" s="8" customFormat="1" ht="15.75" hidden="1">
      <c r="A384" s="9"/>
      <c r="B384" s="13"/>
      <c r="C384" s="97"/>
      <c r="D384" s="6"/>
      <c r="E384" s="166"/>
      <c r="F384" s="6"/>
      <c r="G384" s="158"/>
      <c r="H384" s="22"/>
      <c r="I384" s="34"/>
      <c r="J384" s="30"/>
      <c r="M384" s="38"/>
      <c r="N384" s="38"/>
      <c r="O384" s="38"/>
      <c r="Q384" s="134"/>
    </row>
    <row r="385" spans="1:17" s="8" customFormat="1" ht="15.75" hidden="1">
      <c r="A385" s="9"/>
      <c r="B385" s="13" t="s">
        <v>322</v>
      </c>
      <c r="C385" s="98">
        <v>0</v>
      </c>
      <c r="D385" s="6"/>
      <c r="E385" s="166"/>
      <c r="F385" s="6"/>
      <c r="G385" s="158"/>
      <c r="H385" s="6"/>
      <c r="I385" s="34"/>
      <c r="J385" s="30"/>
      <c r="M385" s="38"/>
      <c r="N385" s="38"/>
      <c r="O385" s="38"/>
      <c r="Q385" s="134"/>
    </row>
    <row r="386" spans="1:17" s="8" customFormat="1" ht="15.75" hidden="1">
      <c r="A386" s="11"/>
      <c r="B386" s="20"/>
      <c r="C386" s="20"/>
      <c r="D386" s="19"/>
      <c r="E386" s="166"/>
      <c r="F386" s="19"/>
      <c r="G386" s="159"/>
      <c r="H386" s="19"/>
      <c r="I386" s="34"/>
      <c r="J386" s="30"/>
      <c r="M386" s="38"/>
      <c r="N386" s="38"/>
      <c r="O386" s="38"/>
      <c r="Q386" s="140"/>
    </row>
    <row r="387" spans="1:17" s="8" customFormat="1" ht="63.75" hidden="1">
      <c r="A387" s="9" t="s">
        <v>360</v>
      </c>
      <c r="B387" s="13" t="s">
        <v>275</v>
      </c>
      <c r="C387" s="97"/>
      <c r="D387" s="6"/>
      <c r="E387" s="166"/>
      <c r="F387" s="6"/>
      <c r="G387" s="158"/>
      <c r="H387" s="22"/>
      <c r="I387" s="34"/>
      <c r="J387" s="30"/>
      <c r="M387" s="38"/>
      <c r="N387" s="38"/>
      <c r="O387" s="38"/>
      <c r="Q387" s="134"/>
    </row>
    <row r="388" spans="1:17" s="8" customFormat="1" ht="15.75" hidden="1">
      <c r="A388" s="9"/>
      <c r="B388" s="13"/>
      <c r="C388" s="97"/>
      <c r="D388" s="6"/>
      <c r="E388" s="166"/>
      <c r="F388" s="6"/>
      <c r="G388" s="158"/>
      <c r="H388" s="22"/>
      <c r="I388" s="34"/>
      <c r="J388" s="30"/>
      <c r="M388" s="38"/>
      <c r="N388" s="38"/>
      <c r="O388" s="38"/>
      <c r="Q388" s="134"/>
    </row>
    <row r="389" spans="1:17" s="8" customFormat="1" ht="15.75" hidden="1">
      <c r="A389" s="9"/>
      <c r="B389" s="13" t="s">
        <v>322</v>
      </c>
      <c r="C389" s="98">
        <v>0</v>
      </c>
      <c r="D389" s="6"/>
      <c r="E389" s="166"/>
      <c r="F389" s="6"/>
      <c r="G389" s="158"/>
      <c r="H389" s="6"/>
      <c r="I389" s="34"/>
      <c r="J389" s="30"/>
      <c r="M389" s="38"/>
      <c r="N389" s="38"/>
      <c r="O389" s="38"/>
      <c r="Q389" s="134"/>
    </row>
    <row r="390" spans="1:17" s="8" customFormat="1" ht="15.75" hidden="1">
      <c r="A390" s="9"/>
      <c r="B390" s="13"/>
      <c r="C390" s="97"/>
      <c r="D390" s="6"/>
      <c r="E390" s="166"/>
      <c r="F390" s="6"/>
      <c r="G390" s="158"/>
      <c r="H390" s="22"/>
      <c r="I390" s="34"/>
      <c r="J390" s="30"/>
      <c r="M390" s="38"/>
      <c r="N390" s="38"/>
      <c r="O390" s="38"/>
      <c r="Q390" s="141"/>
    </row>
    <row r="391" spans="1:17" s="8" customFormat="1" ht="76.5" hidden="1">
      <c r="A391" s="9" t="s">
        <v>111</v>
      </c>
      <c r="B391" s="13" t="s">
        <v>264</v>
      </c>
      <c r="C391" s="97"/>
      <c r="D391" s="6"/>
      <c r="E391" s="166"/>
      <c r="F391" s="6"/>
      <c r="G391" s="158"/>
      <c r="H391" s="22"/>
      <c r="Q391" s="134"/>
    </row>
    <row r="392" spans="1:17" s="8" customFormat="1" ht="15.75" hidden="1">
      <c r="A392" s="9"/>
      <c r="B392" s="13"/>
      <c r="C392" s="97"/>
      <c r="D392" s="6"/>
      <c r="E392" s="166"/>
      <c r="F392" s="6"/>
      <c r="G392" s="158"/>
      <c r="H392" s="22"/>
      <c r="Q392" s="134"/>
    </row>
    <row r="393" spans="1:17" s="8" customFormat="1" ht="15.75" hidden="1">
      <c r="A393" s="9"/>
      <c r="B393" s="13" t="s">
        <v>322</v>
      </c>
      <c r="C393" s="98">
        <v>0</v>
      </c>
      <c r="D393" s="6"/>
      <c r="E393" s="166"/>
      <c r="F393" s="6"/>
      <c r="G393" s="158"/>
      <c r="H393" s="6"/>
      <c r="Q393" s="134"/>
    </row>
    <row r="394" spans="2:8" ht="15.75" hidden="1">
      <c r="B394" s="70"/>
      <c r="C394" s="73"/>
      <c r="H394" s="71"/>
    </row>
    <row r="395" spans="1:17" s="8" customFormat="1" ht="63.75" hidden="1">
      <c r="A395" s="9" t="s">
        <v>176</v>
      </c>
      <c r="B395" s="13" t="s">
        <v>276</v>
      </c>
      <c r="C395" s="97"/>
      <c r="D395" s="6"/>
      <c r="E395" s="166"/>
      <c r="F395" s="6"/>
      <c r="G395" s="158"/>
      <c r="H395" s="22"/>
      <c r="I395" s="34"/>
      <c r="J395" s="30"/>
      <c r="M395" s="38"/>
      <c r="N395" s="38"/>
      <c r="O395" s="38"/>
      <c r="Q395" s="134"/>
    </row>
    <row r="396" spans="1:17" s="8" customFormat="1" ht="15.75" hidden="1">
      <c r="A396" s="9"/>
      <c r="B396" s="13"/>
      <c r="C396" s="97"/>
      <c r="D396" s="6"/>
      <c r="E396" s="166"/>
      <c r="F396" s="6"/>
      <c r="G396" s="158"/>
      <c r="H396" s="22"/>
      <c r="I396" s="34"/>
      <c r="J396" s="30"/>
      <c r="M396" s="38"/>
      <c r="N396" s="38"/>
      <c r="O396" s="38"/>
      <c r="Q396" s="134"/>
    </row>
    <row r="397" spans="1:17" s="8" customFormat="1" ht="15.75" hidden="1">
      <c r="A397" s="9"/>
      <c r="B397" s="13" t="s">
        <v>322</v>
      </c>
      <c r="C397" s="98">
        <v>0</v>
      </c>
      <c r="D397" s="6"/>
      <c r="E397" s="166"/>
      <c r="F397" s="6"/>
      <c r="G397" s="158"/>
      <c r="H397" s="6"/>
      <c r="I397" s="34"/>
      <c r="J397" s="30"/>
      <c r="M397" s="38"/>
      <c r="N397" s="38"/>
      <c r="O397" s="38"/>
      <c r="Q397" s="134"/>
    </row>
    <row r="398" spans="1:17" s="8" customFormat="1" ht="15.75" hidden="1">
      <c r="A398" s="11"/>
      <c r="B398" s="20"/>
      <c r="C398" s="20"/>
      <c r="D398" s="19"/>
      <c r="E398" s="166"/>
      <c r="F398" s="19"/>
      <c r="G398" s="159"/>
      <c r="H398" s="19"/>
      <c r="I398" s="34"/>
      <c r="J398" s="30"/>
      <c r="M398" s="38"/>
      <c r="N398" s="38"/>
      <c r="O398" s="38"/>
      <c r="Q398" s="140"/>
    </row>
    <row r="399" spans="1:17" s="8" customFormat="1" ht="63.75" hidden="1">
      <c r="A399" s="9" t="s">
        <v>177</v>
      </c>
      <c r="B399" s="13" t="s">
        <v>277</v>
      </c>
      <c r="C399" s="97"/>
      <c r="D399" s="6"/>
      <c r="E399" s="166"/>
      <c r="F399" s="6"/>
      <c r="G399" s="158"/>
      <c r="H399" s="22"/>
      <c r="I399" s="34"/>
      <c r="J399" s="30"/>
      <c r="M399" s="38"/>
      <c r="N399" s="38"/>
      <c r="O399" s="38"/>
      <c r="Q399" s="134"/>
    </row>
    <row r="400" spans="1:17" s="8" customFormat="1" ht="15.75" hidden="1">
      <c r="A400" s="9"/>
      <c r="B400" s="13"/>
      <c r="C400" s="97"/>
      <c r="D400" s="6"/>
      <c r="E400" s="166"/>
      <c r="F400" s="6"/>
      <c r="G400" s="158"/>
      <c r="H400" s="22"/>
      <c r="I400" s="34"/>
      <c r="J400" s="30"/>
      <c r="M400" s="38"/>
      <c r="N400" s="38"/>
      <c r="O400" s="38"/>
      <c r="Q400" s="134"/>
    </row>
    <row r="401" spans="1:17" s="8" customFormat="1" ht="15.75" hidden="1">
      <c r="A401" s="9"/>
      <c r="B401" s="13" t="s">
        <v>322</v>
      </c>
      <c r="C401" s="98">
        <v>0</v>
      </c>
      <c r="D401" s="6"/>
      <c r="E401" s="166"/>
      <c r="F401" s="6"/>
      <c r="G401" s="158"/>
      <c r="H401" s="6"/>
      <c r="I401" s="34"/>
      <c r="J401" s="30"/>
      <c r="M401" s="38"/>
      <c r="N401" s="38"/>
      <c r="O401" s="38"/>
      <c r="Q401" s="134"/>
    </row>
    <row r="402" spans="1:17" s="8" customFormat="1" ht="15.75" hidden="1">
      <c r="A402" s="11"/>
      <c r="B402" s="20"/>
      <c r="C402" s="20"/>
      <c r="D402" s="19"/>
      <c r="E402" s="166"/>
      <c r="F402" s="19"/>
      <c r="G402" s="159"/>
      <c r="H402" s="19"/>
      <c r="I402" s="34"/>
      <c r="J402" s="30"/>
      <c r="M402" s="38"/>
      <c r="N402" s="38"/>
      <c r="O402" s="38"/>
      <c r="Q402" s="140"/>
    </row>
    <row r="403" spans="1:17" s="8" customFormat="1" ht="63.75" hidden="1">
      <c r="A403" s="9" t="s">
        <v>178</v>
      </c>
      <c r="B403" s="13" t="s">
        <v>304</v>
      </c>
      <c r="C403" s="97"/>
      <c r="D403" s="6"/>
      <c r="E403" s="166"/>
      <c r="F403" s="6"/>
      <c r="G403" s="158"/>
      <c r="H403" s="22"/>
      <c r="I403" s="34"/>
      <c r="J403" s="30"/>
      <c r="M403" s="38"/>
      <c r="N403" s="38"/>
      <c r="O403" s="38"/>
      <c r="Q403" s="134"/>
    </row>
    <row r="404" spans="1:17" s="8" customFormat="1" ht="15.75" hidden="1">
      <c r="A404" s="9"/>
      <c r="B404" s="13"/>
      <c r="C404" s="97"/>
      <c r="D404" s="6"/>
      <c r="E404" s="166"/>
      <c r="F404" s="6"/>
      <c r="G404" s="158"/>
      <c r="H404" s="22"/>
      <c r="I404" s="34"/>
      <c r="J404" s="30"/>
      <c r="M404" s="38"/>
      <c r="N404" s="38"/>
      <c r="O404" s="38"/>
      <c r="Q404" s="134"/>
    </row>
    <row r="405" spans="1:17" s="8" customFormat="1" ht="15.75" hidden="1">
      <c r="A405" s="9"/>
      <c r="B405" s="13" t="s">
        <v>322</v>
      </c>
      <c r="C405" s="98">
        <v>0</v>
      </c>
      <c r="D405" s="6"/>
      <c r="E405" s="166"/>
      <c r="F405" s="6"/>
      <c r="G405" s="158"/>
      <c r="H405" s="6"/>
      <c r="I405" s="34"/>
      <c r="J405" s="30"/>
      <c r="M405" s="38"/>
      <c r="N405" s="38"/>
      <c r="O405" s="38"/>
      <c r="Q405" s="134"/>
    </row>
    <row r="406" spans="1:17" s="8" customFormat="1" ht="15.75" hidden="1">
      <c r="A406" s="11"/>
      <c r="B406" s="20"/>
      <c r="C406" s="20"/>
      <c r="D406" s="19"/>
      <c r="E406" s="166"/>
      <c r="F406" s="19"/>
      <c r="G406" s="159"/>
      <c r="H406" s="19"/>
      <c r="I406" s="34"/>
      <c r="J406" s="30"/>
      <c r="M406" s="38"/>
      <c r="N406" s="38"/>
      <c r="O406" s="38"/>
      <c r="Q406" s="140"/>
    </row>
    <row r="407" spans="1:17" s="8" customFormat="1" ht="63.75" hidden="1">
      <c r="A407" s="9" t="s">
        <v>306</v>
      </c>
      <c r="B407" s="13" t="s">
        <v>278</v>
      </c>
      <c r="C407" s="97"/>
      <c r="D407" s="6"/>
      <c r="E407" s="166"/>
      <c r="F407" s="6"/>
      <c r="G407" s="158"/>
      <c r="H407" s="22"/>
      <c r="I407" s="34"/>
      <c r="J407" s="30"/>
      <c r="M407" s="38"/>
      <c r="N407" s="38"/>
      <c r="O407" s="38"/>
      <c r="Q407" s="134"/>
    </row>
    <row r="408" spans="1:17" s="8" customFormat="1" ht="15.75" hidden="1">
      <c r="A408" s="9"/>
      <c r="B408" s="13"/>
      <c r="C408" s="97"/>
      <c r="D408" s="6"/>
      <c r="E408" s="166"/>
      <c r="F408" s="6"/>
      <c r="G408" s="158"/>
      <c r="H408" s="22"/>
      <c r="I408" s="34"/>
      <c r="J408" s="30"/>
      <c r="M408" s="38"/>
      <c r="N408" s="38"/>
      <c r="O408" s="38"/>
      <c r="Q408" s="134"/>
    </row>
    <row r="409" spans="1:17" s="8" customFormat="1" ht="15.75" hidden="1">
      <c r="A409" s="9"/>
      <c r="B409" s="13" t="s">
        <v>322</v>
      </c>
      <c r="C409" s="98">
        <v>0</v>
      </c>
      <c r="D409" s="6"/>
      <c r="E409" s="166"/>
      <c r="F409" s="6"/>
      <c r="G409" s="158"/>
      <c r="H409" s="6"/>
      <c r="I409" s="34"/>
      <c r="J409" s="30"/>
      <c r="M409" s="38"/>
      <c r="N409" s="38"/>
      <c r="O409" s="38"/>
      <c r="Q409" s="134"/>
    </row>
    <row r="410" spans="2:15" ht="15.75" hidden="1">
      <c r="B410" s="70"/>
      <c r="H410" s="80"/>
      <c r="I410" s="60"/>
      <c r="J410" s="60"/>
      <c r="M410" s="60"/>
      <c r="N410" s="60"/>
      <c r="O410" s="60"/>
    </row>
    <row r="411" spans="1:15" ht="89.25" hidden="1">
      <c r="A411" s="57" t="s">
        <v>283</v>
      </c>
      <c r="B411" s="70" t="s">
        <v>262</v>
      </c>
      <c r="H411" s="80"/>
      <c r="I411" s="60"/>
      <c r="J411" s="60"/>
      <c r="M411" s="60"/>
      <c r="N411" s="60"/>
      <c r="O411" s="60"/>
    </row>
    <row r="412" spans="2:15" ht="15.75" hidden="1">
      <c r="B412" s="70"/>
      <c r="H412" s="80"/>
      <c r="I412" s="60"/>
      <c r="J412" s="60"/>
      <c r="M412" s="60"/>
      <c r="N412" s="60"/>
      <c r="O412" s="60"/>
    </row>
    <row r="413" spans="2:15" ht="15.75" hidden="1">
      <c r="B413" s="70" t="s">
        <v>322</v>
      </c>
      <c r="C413" s="73">
        <v>0</v>
      </c>
      <c r="E413" s="127"/>
      <c r="H413" s="71"/>
      <c r="I413" s="60"/>
      <c r="J413" s="60"/>
      <c r="M413" s="60"/>
      <c r="N413" s="60"/>
      <c r="O413" s="60"/>
    </row>
    <row r="414" spans="2:15" ht="15.75" hidden="1">
      <c r="B414" s="70"/>
      <c r="C414" s="73"/>
      <c r="H414" s="71"/>
      <c r="I414" s="60"/>
      <c r="J414" s="60"/>
      <c r="M414" s="60"/>
      <c r="N414" s="60"/>
      <c r="O414" s="60"/>
    </row>
    <row r="415" spans="1:17" s="8" customFormat="1" ht="76.5" hidden="1">
      <c r="A415" s="9" t="s">
        <v>179</v>
      </c>
      <c r="B415" s="13" t="s">
        <v>112</v>
      </c>
      <c r="C415" s="97"/>
      <c r="D415" s="6"/>
      <c r="E415" s="166"/>
      <c r="F415" s="6"/>
      <c r="G415" s="158"/>
      <c r="H415" s="22"/>
      <c r="I415" s="34"/>
      <c r="J415" s="30"/>
      <c r="M415" s="38"/>
      <c r="N415" s="38"/>
      <c r="O415" s="38"/>
      <c r="Q415" s="134"/>
    </row>
    <row r="416" spans="1:17" s="8" customFormat="1" ht="15.75" hidden="1">
      <c r="A416" s="9"/>
      <c r="B416" s="13"/>
      <c r="C416" s="97"/>
      <c r="D416" s="6"/>
      <c r="E416" s="166"/>
      <c r="F416" s="6"/>
      <c r="G416" s="158"/>
      <c r="H416" s="22"/>
      <c r="I416" s="34"/>
      <c r="J416" s="30"/>
      <c r="M416" s="38"/>
      <c r="N416" s="38"/>
      <c r="O416" s="38"/>
      <c r="Q416" s="134"/>
    </row>
    <row r="417" spans="1:17" s="8" customFormat="1" ht="15.75" hidden="1">
      <c r="A417" s="9"/>
      <c r="B417" s="13" t="s">
        <v>322</v>
      </c>
      <c r="C417" s="98">
        <v>0</v>
      </c>
      <c r="D417" s="6"/>
      <c r="E417" s="166"/>
      <c r="F417" s="6"/>
      <c r="G417" s="158"/>
      <c r="H417" s="6"/>
      <c r="I417" s="34"/>
      <c r="J417" s="30"/>
      <c r="M417" s="38"/>
      <c r="N417" s="38"/>
      <c r="O417" s="38"/>
      <c r="Q417" s="134"/>
    </row>
    <row r="418" spans="1:17" s="8" customFormat="1" ht="15.75" hidden="1">
      <c r="A418" s="9"/>
      <c r="B418" s="13"/>
      <c r="C418" s="98"/>
      <c r="D418" s="6"/>
      <c r="E418" s="166"/>
      <c r="F418" s="6"/>
      <c r="G418" s="158"/>
      <c r="H418" s="6"/>
      <c r="I418" s="34"/>
      <c r="J418" s="30"/>
      <c r="M418" s="38"/>
      <c r="N418" s="38"/>
      <c r="O418" s="38"/>
      <c r="Q418" s="134"/>
    </row>
    <row r="419" spans="1:17" s="8" customFormat="1" ht="102" hidden="1">
      <c r="A419" s="9" t="s">
        <v>180</v>
      </c>
      <c r="B419" s="13" t="s">
        <v>216</v>
      </c>
      <c r="C419" s="97"/>
      <c r="D419" s="6"/>
      <c r="E419" s="166"/>
      <c r="F419" s="6"/>
      <c r="G419" s="158"/>
      <c r="H419" s="22"/>
      <c r="I419" s="34"/>
      <c r="J419" s="30"/>
      <c r="K419" s="95"/>
      <c r="M419" s="38"/>
      <c r="N419" s="38"/>
      <c r="O419" s="38"/>
      <c r="Q419" s="134"/>
    </row>
    <row r="420" spans="1:17" s="8" customFormat="1" ht="15.75" hidden="1">
      <c r="A420" s="9"/>
      <c r="B420" s="13"/>
      <c r="C420" s="97"/>
      <c r="D420" s="6"/>
      <c r="E420" s="166"/>
      <c r="F420" s="6"/>
      <c r="G420" s="158"/>
      <c r="H420" s="22"/>
      <c r="I420" s="34"/>
      <c r="J420" s="30"/>
      <c r="M420" s="38"/>
      <c r="N420" s="38"/>
      <c r="O420" s="38"/>
      <c r="Q420" s="134"/>
    </row>
    <row r="421" spans="1:17" s="8" customFormat="1" ht="15.75" hidden="1">
      <c r="A421" s="9"/>
      <c r="B421" s="13" t="s">
        <v>322</v>
      </c>
      <c r="C421" s="98">
        <v>0</v>
      </c>
      <c r="D421" s="6"/>
      <c r="E421" s="127"/>
      <c r="F421" s="6"/>
      <c r="G421" s="158"/>
      <c r="H421" s="6"/>
      <c r="I421" s="34"/>
      <c r="J421" s="30"/>
      <c r="M421" s="38"/>
      <c r="N421" s="38"/>
      <c r="O421" s="38"/>
      <c r="Q421" s="134"/>
    </row>
    <row r="422" spans="1:17" s="8" customFormat="1" ht="15.75" hidden="1">
      <c r="A422" s="9"/>
      <c r="B422" s="13"/>
      <c r="C422" s="98"/>
      <c r="D422" s="6"/>
      <c r="E422" s="166"/>
      <c r="F422" s="6"/>
      <c r="G422" s="158"/>
      <c r="H422" s="6"/>
      <c r="I422" s="34"/>
      <c r="J422" s="30"/>
      <c r="M422" s="38"/>
      <c r="N422" s="38"/>
      <c r="O422" s="38"/>
      <c r="Q422" s="134"/>
    </row>
    <row r="423" spans="1:17" s="8" customFormat="1" ht="76.5" hidden="1">
      <c r="A423" s="9" t="s">
        <v>181</v>
      </c>
      <c r="B423" s="13" t="s">
        <v>182</v>
      </c>
      <c r="C423" s="97"/>
      <c r="D423" s="6"/>
      <c r="E423" s="166"/>
      <c r="F423" s="6"/>
      <c r="G423" s="158"/>
      <c r="H423" s="22"/>
      <c r="I423" s="34"/>
      <c r="J423" s="30"/>
      <c r="M423" s="38"/>
      <c r="N423" s="38"/>
      <c r="O423" s="38"/>
      <c r="Q423" s="134"/>
    </row>
    <row r="424" spans="1:17" s="8" customFormat="1" ht="15.75" hidden="1">
      <c r="A424" s="9"/>
      <c r="B424" s="13"/>
      <c r="C424" s="97"/>
      <c r="D424" s="6"/>
      <c r="E424" s="166"/>
      <c r="F424" s="6"/>
      <c r="G424" s="158"/>
      <c r="H424" s="22"/>
      <c r="I424" s="34"/>
      <c r="J424" s="30"/>
      <c r="M424" s="38"/>
      <c r="N424" s="38"/>
      <c r="O424" s="38"/>
      <c r="Q424" s="134"/>
    </row>
    <row r="425" spans="1:17" s="8" customFormat="1" ht="15.75" hidden="1">
      <c r="A425" s="9"/>
      <c r="B425" s="13" t="s">
        <v>322</v>
      </c>
      <c r="C425" s="98">
        <v>0</v>
      </c>
      <c r="D425" s="6"/>
      <c r="E425" s="127"/>
      <c r="F425" s="6"/>
      <c r="G425" s="158"/>
      <c r="H425" s="6"/>
      <c r="I425" s="34"/>
      <c r="J425" s="30"/>
      <c r="M425" s="38"/>
      <c r="N425" s="38"/>
      <c r="O425" s="38"/>
      <c r="Q425" s="134"/>
    </row>
    <row r="426" spans="1:17" s="8" customFormat="1" ht="15.75" hidden="1">
      <c r="A426" s="9"/>
      <c r="B426" s="13"/>
      <c r="C426" s="98"/>
      <c r="D426" s="6"/>
      <c r="E426" s="166"/>
      <c r="F426" s="6"/>
      <c r="G426" s="158"/>
      <c r="H426" s="6"/>
      <c r="I426" s="34"/>
      <c r="J426" s="30"/>
      <c r="M426" s="38"/>
      <c r="N426" s="38"/>
      <c r="O426" s="38"/>
      <c r="Q426" s="134"/>
    </row>
    <row r="427" spans="1:17" s="8" customFormat="1" ht="102" hidden="1">
      <c r="A427" s="9" t="s">
        <v>35</v>
      </c>
      <c r="B427" s="13" t="s">
        <v>217</v>
      </c>
      <c r="C427" s="97"/>
      <c r="D427" s="6"/>
      <c r="E427" s="166"/>
      <c r="F427" s="6"/>
      <c r="G427" s="158"/>
      <c r="H427" s="22"/>
      <c r="I427" s="34"/>
      <c r="J427" s="30"/>
      <c r="K427" s="95"/>
      <c r="M427" s="38"/>
      <c r="N427" s="38"/>
      <c r="O427" s="38"/>
      <c r="Q427" s="134"/>
    </row>
    <row r="428" spans="1:17" s="8" customFormat="1" ht="15.75" hidden="1">
      <c r="A428" s="9"/>
      <c r="B428" s="13"/>
      <c r="C428" s="97"/>
      <c r="D428" s="6"/>
      <c r="E428" s="166"/>
      <c r="F428" s="6"/>
      <c r="G428" s="158"/>
      <c r="H428" s="22"/>
      <c r="I428" s="34"/>
      <c r="J428" s="30"/>
      <c r="M428" s="38"/>
      <c r="N428" s="38"/>
      <c r="O428" s="38"/>
      <c r="Q428" s="134"/>
    </row>
    <row r="429" spans="1:17" s="8" customFormat="1" ht="15.75" hidden="1">
      <c r="A429" s="9"/>
      <c r="B429" s="13" t="s">
        <v>322</v>
      </c>
      <c r="C429" s="98">
        <v>0</v>
      </c>
      <c r="D429" s="6"/>
      <c r="E429" s="127"/>
      <c r="F429" s="6"/>
      <c r="G429" s="158"/>
      <c r="H429" s="6"/>
      <c r="I429" s="34"/>
      <c r="J429" s="30"/>
      <c r="M429" s="38"/>
      <c r="N429" s="38"/>
      <c r="O429" s="38"/>
      <c r="Q429" s="134"/>
    </row>
    <row r="430" spans="2:8" ht="15.75" hidden="1">
      <c r="B430" s="70"/>
      <c r="C430" s="85"/>
      <c r="H430" s="80"/>
    </row>
    <row r="431" spans="1:15" ht="57" customHeight="1" hidden="1">
      <c r="A431" s="57" t="s">
        <v>284</v>
      </c>
      <c r="B431" s="70" t="s">
        <v>14</v>
      </c>
      <c r="H431" s="80"/>
      <c r="I431" s="60"/>
      <c r="J431" s="60"/>
      <c r="M431" s="60"/>
      <c r="N431" s="60"/>
      <c r="O431" s="60"/>
    </row>
    <row r="432" spans="2:15" ht="15.75" hidden="1">
      <c r="B432" s="70"/>
      <c r="H432" s="80"/>
      <c r="I432" s="60"/>
      <c r="J432" s="60"/>
      <c r="M432" s="60"/>
      <c r="N432" s="60"/>
      <c r="O432" s="60"/>
    </row>
    <row r="433" spans="2:15" ht="15.75" hidden="1">
      <c r="B433" s="70" t="s">
        <v>15</v>
      </c>
      <c r="C433" s="73">
        <v>0</v>
      </c>
      <c r="E433" s="127"/>
      <c r="H433" s="71"/>
      <c r="I433" s="60"/>
      <c r="J433" s="60"/>
      <c r="M433" s="60"/>
      <c r="N433" s="60"/>
      <c r="O433" s="60"/>
    </row>
    <row r="434" spans="2:15" ht="15.75" hidden="1">
      <c r="B434" s="70"/>
      <c r="C434" s="73"/>
      <c r="H434" s="71"/>
      <c r="I434" s="60"/>
      <c r="J434" s="60"/>
      <c r="M434" s="60"/>
      <c r="N434" s="60"/>
      <c r="O434" s="60"/>
    </row>
    <row r="435" spans="1:17" s="8" customFormat="1" ht="102" hidden="1">
      <c r="A435" s="9" t="s">
        <v>285</v>
      </c>
      <c r="B435" s="13" t="s">
        <v>242</v>
      </c>
      <c r="C435" s="6"/>
      <c r="D435" s="6"/>
      <c r="E435" s="166"/>
      <c r="F435" s="6"/>
      <c r="G435" s="158"/>
      <c r="H435" s="22"/>
      <c r="I435" s="34"/>
      <c r="J435" s="30"/>
      <c r="M435" s="38"/>
      <c r="N435" s="38"/>
      <c r="O435" s="38"/>
      <c r="Q435" s="134"/>
    </row>
    <row r="436" spans="1:17" s="8" customFormat="1" ht="15.75" hidden="1">
      <c r="A436" s="9"/>
      <c r="B436" s="13"/>
      <c r="C436" s="6"/>
      <c r="D436" s="6"/>
      <c r="E436" s="166"/>
      <c r="F436" s="6"/>
      <c r="G436" s="158"/>
      <c r="H436" s="22"/>
      <c r="I436" s="34"/>
      <c r="J436" s="30"/>
      <c r="M436" s="38"/>
      <c r="N436" s="38"/>
      <c r="O436" s="38"/>
      <c r="Q436" s="134"/>
    </row>
    <row r="437" spans="1:17" s="8" customFormat="1" ht="15.75" hidden="1">
      <c r="A437" s="9"/>
      <c r="B437" s="13" t="s">
        <v>323</v>
      </c>
      <c r="C437" s="7">
        <v>0</v>
      </c>
      <c r="D437" s="6"/>
      <c r="E437" s="166"/>
      <c r="F437" s="6"/>
      <c r="G437" s="158"/>
      <c r="H437" s="6"/>
      <c r="I437" s="34"/>
      <c r="J437" s="30"/>
      <c r="M437" s="38"/>
      <c r="N437" s="38"/>
      <c r="O437" s="38"/>
      <c r="Q437" s="134"/>
    </row>
    <row r="438" spans="1:17" s="8" customFormat="1" ht="15.75" hidden="1">
      <c r="A438" s="9"/>
      <c r="B438" s="13"/>
      <c r="C438" s="7"/>
      <c r="D438" s="6"/>
      <c r="E438" s="166"/>
      <c r="F438" s="6"/>
      <c r="G438" s="158"/>
      <c r="H438" s="6"/>
      <c r="I438" s="34"/>
      <c r="J438" s="30"/>
      <c r="M438" s="38"/>
      <c r="N438" s="38"/>
      <c r="O438" s="38"/>
      <c r="Q438" s="134"/>
    </row>
    <row r="439" spans="1:17" s="8" customFormat="1" ht="89.25" hidden="1">
      <c r="A439" s="9" t="s">
        <v>286</v>
      </c>
      <c r="B439" s="13" t="s">
        <v>113</v>
      </c>
      <c r="C439" s="97"/>
      <c r="D439" s="6"/>
      <c r="E439" s="166"/>
      <c r="F439" s="6"/>
      <c r="G439" s="158"/>
      <c r="H439" s="22"/>
      <c r="I439" s="34"/>
      <c r="J439" s="30"/>
      <c r="M439" s="38"/>
      <c r="N439" s="38"/>
      <c r="O439" s="38"/>
      <c r="Q439" s="134"/>
    </row>
    <row r="440" spans="1:17" s="8" customFormat="1" ht="15.75" hidden="1">
      <c r="A440" s="9"/>
      <c r="B440" s="13"/>
      <c r="C440" s="97"/>
      <c r="D440" s="6"/>
      <c r="E440" s="166"/>
      <c r="F440" s="6"/>
      <c r="G440" s="158"/>
      <c r="H440" s="22"/>
      <c r="I440" s="34"/>
      <c r="J440" s="30"/>
      <c r="M440" s="38"/>
      <c r="N440" s="38"/>
      <c r="O440" s="38"/>
      <c r="Q440" s="134"/>
    </row>
    <row r="441" spans="1:17" s="8" customFormat="1" ht="15.75" hidden="1">
      <c r="A441" s="9"/>
      <c r="B441" s="13" t="s">
        <v>323</v>
      </c>
      <c r="C441" s="98">
        <v>0</v>
      </c>
      <c r="D441" s="6"/>
      <c r="E441" s="166"/>
      <c r="F441" s="6"/>
      <c r="G441" s="158"/>
      <c r="H441" s="6"/>
      <c r="I441" s="34"/>
      <c r="J441" s="30"/>
      <c r="M441" s="38"/>
      <c r="N441" s="38"/>
      <c r="O441" s="38"/>
      <c r="Q441" s="134"/>
    </row>
    <row r="442" spans="1:17" s="8" customFormat="1" ht="15.75" hidden="1">
      <c r="A442" s="9"/>
      <c r="B442" s="13"/>
      <c r="C442" s="7"/>
      <c r="D442" s="6"/>
      <c r="E442" s="166"/>
      <c r="F442" s="6"/>
      <c r="G442" s="158"/>
      <c r="H442" s="6"/>
      <c r="I442" s="34"/>
      <c r="J442" s="30"/>
      <c r="M442" s="38"/>
      <c r="N442" s="38"/>
      <c r="O442" s="38"/>
      <c r="Q442" s="134"/>
    </row>
    <row r="443" spans="1:17" s="8" customFormat="1" ht="89.25" hidden="1">
      <c r="A443" s="9" t="s">
        <v>287</v>
      </c>
      <c r="B443" s="13" t="s">
        <v>114</v>
      </c>
      <c r="C443" s="97"/>
      <c r="D443" s="6"/>
      <c r="E443" s="166"/>
      <c r="F443" s="6"/>
      <c r="G443" s="158"/>
      <c r="H443" s="22"/>
      <c r="I443" s="34"/>
      <c r="J443" s="30"/>
      <c r="M443" s="38"/>
      <c r="N443" s="38"/>
      <c r="O443" s="38"/>
      <c r="Q443" s="134"/>
    </row>
    <row r="444" spans="1:17" s="8" customFormat="1" ht="15.75" hidden="1">
      <c r="A444" s="9"/>
      <c r="B444" s="13"/>
      <c r="C444" s="97"/>
      <c r="D444" s="6"/>
      <c r="E444" s="166"/>
      <c r="F444" s="6"/>
      <c r="G444" s="158"/>
      <c r="H444" s="22"/>
      <c r="I444" s="34"/>
      <c r="J444" s="30"/>
      <c r="M444" s="38"/>
      <c r="N444" s="38"/>
      <c r="O444" s="38"/>
      <c r="Q444" s="134"/>
    </row>
    <row r="445" spans="1:17" s="8" customFormat="1" ht="15.75" hidden="1">
      <c r="A445" s="9"/>
      <c r="B445" s="13" t="s">
        <v>323</v>
      </c>
      <c r="C445" s="98">
        <v>0</v>
      </c>
      <c r="D445" s="6"/>
      <c r="E445" s="166"/>
      <c r="F445" s="6"/>
      <c r="G445" s="158"/>
      <c r="H445" s="6"/>
      <c r="I445" s="34"/>
      <c r="J445" s="30"/>
      <c r="M445" s="38"/>
      <c r="N445" s="38"/>
      <c r="O445" s="38"/>
      <c r="Q445" s="134"/>
    </row>
    <row r="446" spans="1:17" s="8" customFormat="1" ht="15.75" hidden="1">
      <c r="A446" s="9"/>
      <c r="B446" s="13"/>
      <c r="C446" s="7"/>
      <c r="D446" s="6"/>
      <c r="E446" s="166"/>
      <c r="F446" s="6"/>
      <c r="G446" s="158"/>
      <c r="H446" s="6"/>
      <c r="I446" s="34"/>
      <c r="J446" s="30"/>
      <c r="M446" s="38"/>
      <c r="N446" s="38"/>
      <c r="O446" s="38"/>
      <c r="Q446" s="134"/>
    </row>
    <row r="447" spans="1:17" s="8" customFormat="1" ht="89.25" hidden="1">
      <c r="A447" s="9" t="s">
        <v>121</v>
      </c>
      <c r="B447" s="13" t="s">
        <v>115</v>
      </c>
      <c r="C447" s="97"/>
      <c r="D447" s="6"/>
      <c r="E447" s="166"/>
      <c r="F447" s="6"/>
      <c r="G447" s="158"/>
      <c r="H447" s="22"/>
      <c r="I447" s="34"/>
      <c r="J447" s="30"/>
      <c r="M447" s="38"/>
      <c r="N447" s="38"/>
      <c r="O447" s="38"/>
      <c r="Q447" s="134"/>
    </row>
    <row r="448" spans="1:17" s="8" customFormat="1" ht="15.75" hidden="1">
      <c r="A448" s="9"/>
      <c r="B448" s="13"/>
      <c r="C448" s="97"/>
      <c r="D448" s="6"/>
      <c r="E448" s="166"/>
      <c r="F448" s="6"/>
      <c r="G448" s="158"/>
      <c r="H448" s="22"/>
      <c r="I448" s="34"/>
      <c r="J448" s="30"/>
      <c r="M448" s="38"/>
      <c r="N448" s="38"/>
      <c r="O448" s="38"/>
      <c r="Q448" s="134"/>
    </row>
    <row r="449" spans="1:17" s="8" customFormat="1" ht="15.75" hidden="1">
      <c r="A449" s="9"/>
      <c r="B449" s="13" t="s">
        <v>323</v>
      </c>
      <c r="C449" s="98">
        <v>0</v>
      </c>
      <c r="D449" s="6"/>
      <c r="E449" s="166"/>
      <c r="F449" s="6"/>
      <c r="G449" s="158"/>
      <c r="H449" s="6"/>
      <c r="I449" s="34"/>
      <c r="J449" s="30"/>
      <c r="M449" s="38"/>
      <c r="N449" s="38"/>
      <c r="O449" s="38"/>
      <c r="Q449" s="134"/>
    </row>
    <row r="450" spans="1:17" s="8" customFormat="1" ht="15.75" hidden="1">
      <c r="A450" s="9"/>
      <c r="B450" s="13"/>
      <c r="C450" s="7"/>
      <c r="D450" s="6"/>
      <c r="E450" s="166"/>
      <c r="F450" s="6"/>
      <c r="G450" s="158"/>
      <c r="H450" s="6"/>
      <c r="I450" s="34"/>
      <c r="J450" s="30"/>
      <c r="M450" s="38"/>
      <c r="N450" s="38"/>
      <c r="O450" s="38"/>
      <c r="Q450" s="134"/>
    </row>
    <row r="451" spans="1:17" s="8" customFormat="1" ht="89.25" hidden="1">
      <c r="A451" s="9" t="s">
        <v>123</v>
      </c>
      <c r="B451" s="13" t="s">
        <v>116</v>
      </c>
      <c r="C451" s="97"/>
      <c r="D451" s="6"/>
      <c r="E451" s="166"/>
      <c r="F451" s="6"/>
      <c r="G451" s="158"/>
      <c r="H451" s="22"/>
      <c r="I451" s="34"/>
      <c r="J451" s="30"/>
      <c r="M451" s="38"/>
      <c r="N451" s="38"/>
      <c r="O451" s="38"/>
      <c r="Q451" s="134"/>
    </row>
    <row r="452" spans="1:17" s="8" customFormat="1" ht="15.75" hidden="1">
      <c r="A452" s="9"/>
      <c r="B452" s="13"/>
      <c r="C452" s="97"/>
      <c r="D452" s="6"/>
      <c r="E452" s="166"/>
      <c r="F452" s="6"/>
      <c r="G452" s="158"/>
      <c r="H452" s="22"/>
      <c r="I452" s="34"/>
      <c r="J452" s="30"/>
      <c r="M452" s="38"/>
      <c r="N452" s="38"/>
      <c r="O452" s="38"/>
      <c r="Q452" s="134"/>
    </row>
    <row r="453" spans="1:17" s="8" customFormat="1" ht="15.75" hidden="1">
      <c r="A453" s="9"/>
      <c r="B453" s="13" t="s">
        <v>323</v>
      </c>
      <c r="C453" s="98">
        <v>0</v>
      </c>
      <c r="D453" s="6"/>
      <c r="E453" s="166"/>
      <c r="F453" s="6"/>
      <c r="G453" s="158"/>
      <c r="H453" s="6"/>
      <c r="I453" s="34"/>
      <c r="J453" s="30"/>
      <c r="M453" s="38"/>
      <c r="N453" s="38"/>
      <c r="O453" s="38"/>
      <c r="Q453" s="134"/>
    </row>
    <row r="454" spans="1:17" s="8" customFormat="1" ht="15.75" hidden="1">
      <c r="A454" s="9"/>
      <c r="B454" s="13"/>
      <c r="C454" s="97"/>
      <c r="D454" s="6"/>
      <c r="E454" s="166"/>
      <c r="F454" s="6"/>
      <c r="G454" s="158"/>
      <c r="H454" s="6"/>
      <c r="I454" s="34"/>
      <c r="J454" s="30"/>
      <c r="M454" s="38"/>
      <c r="N454" s="38"/>
      <c r="O454" s="38"/>
      <c r="Q454" s="134"/>
    </row>
    <row r="455" spans="1:17" s="8" customFormat="1" ht="89.25" hidden="1">
      <c r="A455" s="9" t="s">
        <v>136</v>
      </c>
      <c r="B455" s="13" t="s">
        <v>120</v>
      </c>
      <c r="C455" s="97"/>
      <c r="D455" s="6"/>
      <c r="E455" s="166"/>
      <c r="F455" s="6"/>
      <c r="G455" s="158"/>
      <c r="H455" s="22"/>
      <c r="I455" s="34"/>
      <c r="J455" s="30"/>
      <c r="M455" s="38"/>
      <c r="N455" s="38"/>
      <c r="O455" s="38"/>
      <c r="Q455" s="134"/>
    </row>
    <row r="456" spans="1:17" s="8" customFormat="1" ht="15.75" hidden="1">
      <c r="A456" s="9"/>
      <c r="B456" s="13"/>
      <c r="C456" s="97"/>
      <c r="D456" s="6"/>
      <c r="E456" s="166"/>
      <c r="F456" s="6"/>
      <c r="G456" s="158"/>
      <c r="H456" s="22"/>
      <c r="I456" s="34"/>
      <c r="J456" s="30"/>
      <c r="M456" s="38"/>
      <c r="N456" s="38"/>
      <c r="O456" s="38"/>
      <c r="Q456" s="134"/>
    </row>
    <row r="457" spans="1:17" s="8" customFormat="1" ht="15.75" hidden="1">
      <c r="A457" s="9"/>
      <c r="B457" s="13" t="s">
        <v>323</v>
      </c>
      <c r="C457" s="98">
        <v>0</v>
      </c>
      <c r="D457" s="6"/>
      <c r="E457" s="166"/>
      <c r="F457" s="6"/>
      <c r="G457" s="158"/>
      <c r="H457" s="6"/>
      <c r="I457" s="34"/>
      <c r="J457" s="30"/>
      <c r="M457" s="38"/>
      <c r="N457" s="38"/>
      <c r="O457" s="38"/>
      <c r="Q457" s="134"/>
    </row>
    <row r="458" spans="1:17" s="8" customFormat="1" ht="15.75" hidden="1">
      <c r="A458" s="9"/>
      <c r="B458" s="13"/>
      <c r="C458" s="97"/>
      <c r="D458" s="6"/>
      <c r="E458" s="166"/>
      <c r="F458" s="6"/>
      <c r="G458" s="158"/>
      <c r="H458" s="6"/>
      <c r="I458" s="34"/>
      <c r="J458" s="30"/>
      <c r="M458" s="38"/>
      <c r="N458" s="38"/>
      <c r="O458" s="38"/>
      <c r="Q458" s="134"/>
    </row>
    <row r="459" spans="1:17" s="8" customFormat="1" ht="89.25" hidden="1">
      <c r="A459" s="9" t="s">
        <v>137</v>
      </c>
      <c r="B459" s="13" t="s">
        <v>122</v>
      </c>
      <c r="C459" s="97"/>
      <c r="D459" s="6"/>
      <c r="E459" s="166"/>
      <c r="F459" s="6"/>
      <c r="G459" s="158"/>
      <c r="H459" s="22"/>
      <c r="I459" s="34"/>
      <c r="J459" s="30"/>
      <c r="M459" s="38"/>
      <c r="N459" s="38"/>
      <c r="O459" s="38"/>
      <c r="Q459" s="134"/>
    </row>
    <row r="460" spans="1:17" s="8" customFormat="1" ht="15.75" hidden="1">
      <c r="A460" s="9"/>
      <c r="B460" s="13"/>
      <c r="C460" s="97"/>
      <c r="D460" s="6"/>
      <c r="E460" s="166"/>
      <c r="F460" s="6"/>
      <c r="G460" s="158"/>
      <c r="H460" s="22"/>
      <c r="I460" s="34"/>
      <c r="J460" s="30"/>
      <c r="M460" s="38"/>
      <c r="N460" s="38"/>
      <c r="O460" s="38"/>
      <c r="Q460" s="134"/>
    </row>
    <row r="461" spans="1:17" s="8" customFormat="1" ht="15.75" hidden="1">
      <c r="A461" s="9"/>
      <c r="B461" s="13" t="s">
        <v>323</v>
      </c>
      <c r="C461" s="98">
        <v>0</v>
      </c>
      <c r="D461" s="6"/>
      <c r="E461" s="166"/>
      <c r="F461" s="6"/>
      <c r="G461" s="158"/>
      <c r="H461" s="6"/>
      <c r="I461" s="34"/>
      <c r="J461" s="30"/>
      <c r="M461" s="38"/>
      <c r="N461" s="38"/>
      <c r="O461" s="38"/>
      <c r="Q461" s="134"/>
    </row>
    <row r="462" spans="1:17" s="8" customFormat="1" ht="15.75" hidden="1">
      <c r="A462" s="9"/>
      <c r="B462" s="13"/>
      <c r="C462" s="97"/>
      <c r="D462" s="6"/>
      <c r="E462" s="166"/>
      <c r="F462" s="6"/>
      <c r="G462" s="158"/>
      <c r="H462" s="6"/>
      <c r="I462" s="34"/>
      <c r="J462" s="30"/>
      <c r="M462" s="38"/>
      <c r="N462" s="38"/>
      <c r="O462" s="38"/>
      <c r="Q462" s="134"/>
    </row>
    <row r="463" spans="1:17" s="8" customFormat="1" ht="89.25" hidden="1">
      <c r="A463" s="9" t="s">
        <v>139</v>
      </c>
      <c r="B463" s="13" t="s">
        <v>135</v>
      </c>
      <c r="C463" s="97"/>
      <c r="D463" s="6"/>
      <c r="E463" s="166"/>
      <c r="F463" s="6"/>
      <c r="G463" s="158"/>
      <c r="H463" s="22"/>
      <c r="I463" s="34"/>
      <c r="J463" s="30"/>
      <c r="M463" s="38"/>
      <c r="N463" s="38"/>
      <c r="O463" s="38"/>
      <c r="Q463" s="134"/>
    </row>
    <row r="464" spans="1:17" s="8" customFormat="1" ht="15.75" hidden="1">
      <c r="A464" s="9"/>
      <c r="B464" s="13"/>
      <c r="C464" s="97"/>
      <c r="D464" s="6"/>
      <c r="E464" s="166"/>
      <c r="F464" s="6"/>
      <c r="G464" s="158"/>
      <c r="H464" s="22"/>
      <c r="I464" s="34"/>
      <c r="J464" s="30"/>
      <c r="M464" s="38"/>
      <c r="N464" s="38"/>
      <c r="O464" s="38"/>
      <c r="Q464" s="134"/>
    </row>
    <row r="465" spans="1:17" s="8" customFormat="1" ht="15.75" hidden="1">
      <c r="A465" s="9"/>
      <c r="B465" s="13" t="s">
        <v>323</v>
      </c>
      <c r="C465" s="98">
        <v>0</v>
      </c>
      <c r="D465" s="6"/>
      <c r="E465" s="166"/>
      <c r="F465" s="6"/>
      <c r="G465" s="158"/>
      <c r="H465" s="6"/>
      <c r="I465" s="34"/>
      <c r="J465" s="30"/>
      <c r="M465" s="38"/>
      <c r="N465" s="38"/>
      <c r="O465" s="38"/>
      <c r="Q465" s="134"/>
    </row>
    <row r="466" spans="1:17" s="8" customFormat="1" ht="15.75" hidden="1">
      <c r="A466" s="9"/>
      <c r="B466" s="13"/>
      <c r="C466" s="97"/>
      <c r="D466" s="6"/>
      <c r="E466" s="166"/>
      <c r="F466" s="6"/>
      <c r="G466" s="158"/>
      <c r="H466" s="6"/>
      <c r="I466" s="34"/>
      <c r="J466" s="30"/>
      <c r="M466" s="38"/>
      <c r="N466" s="38"/>
      <c r="O466" s="38"/>
      <c r="Q466" s="134"/>
    </row>
    <row r="467" spans="1:17" s="8" customFormat="1" ht="89.25" hidden="1">
      <c r="A467" s="9" t="s">
        <v>100</v>
      </c>
      <c r="B467" s="13" t="s">
        <v>145</v>
      </c>
      <c r="C467" s="97"/>
      <c r="D467" s="6"/>
      <c r="E467" s="166"/>
      <c r="F467" s="6"/>
      <c r="G467" s="158"/>
      <c r="H467" s="22"/>
      <c r="I467" s="34"/>
      <c r="J467" s="30"/>
      <c r="M467" s="38"/>
      <c r="N467" s="38"/>
      <c r="O467" s="38"/>
      <c r="Q467" s="134"/>
    </row>
    <row r="468" spans="1:17" s="8" customFormat="1" ht="15.75" hidden="1">
      <c r="A468" s="9"/>
      <c r="B468" s="13"/>
      <c r="C468" s="97"/>
      <c r="D468" s="6"/>
      <c r="E468" s="166"/>
      <c r="F468" s="6"/>
      <c r="G468" s="158"/>
      <c r="H468" s="22"/>
      <c r="I468" s="34"/>
      <c r="J468" s="30"/>
      <c r="M468" s="38"/>
      <c r="N468" s="38"/>
      <c r="O468" s="38"/>
      <c r="Q468" s="134"/>
    </row>
    <row r="469" spans="1:17" s="8" customFormat="1" ht="15.75" hidden="1">
      <c r="A469" s="9"/>
      <c r="B469" s="13" t="s">
        <v>323</v>
      </c>
      <c r="C469" s="98">
        <v>0</v>
      </c>
      <c r="D469" s="6"/>
      <c r="E469" s="166"/>
      <c r="F469" s="6"/>
      <c r="G469" s="158"/>
      <c r="H469" s="6"/>
      <c r="I469" s="34"/>
      <c r="J469" s="30"/>
      <c r="M469" s="38"/>
      <c r="N469" s="38"/>
      <c r="O469" s="38"/>
      <c r="Q469" s="134"/>
    </row>
    <row r="470" spans="1:17" s="8" customFormat="1" ht="15.75" hidden="1">
      <c r="A470" s="9"/>
      <c r="B470" s="13"/>
      <c r="C470" s="97"/>
      <c r="D470" s="6"/>
      <c r="E470" s="166"/>
      <c r="F470" s="6"/>
      <c r="G470" s="158"/>
      <c r="H470" s="6"/>
      <c r="I470" s="34"/>
      <c r="J470" s="30"/>
      <c r="M470" s="38"/>
      <c r="N470" s="38"/>
      <c r="O470" s="38"/>
      <c r="Q470" s="134"/>
    </row>
    <row r="471" spans="1:17" s="8" customFormat="1" ht="89.25" hidden="1">
      <c r="A471" s="9" t="s">
        <v>101</v>
      </c>
      <c r="B471" s="13" t="s">
        <v>146</v>
      </c>
      <c r="C471" s="97"/>
      <c r="D471" s="6"/>
      <c r="E471" s="166"/>
      <c r="F471" s="6"/>
      <c r="G471" s="158"/>
      <c r="H471" s="22"/>
      <c r="I471" s="34"/>
      <c r="J471" s="30"/>
      <c r="M471" s="38"/>
      <c r="N471" s="38"/>
      <c r="O471" s="38"/>
      <c r="Q471" s="134"/>
    </row>
    <row r="472" spans="1:17" s="8" customFormat="1" ht="15.75" hidden="1">
      <c r="A472" s="9"/>
      <c r="B472" s="13"/>
      <c r="C472" s="97"/>
      <c r="D472" s="6"/>
      <c r="E472" s="166"/>
      <c r="F472" s="6"/>
      <c r="G472" s="158"/>
      <c r="H472" s="22"/>
      <c r="I472" s="34"/>
      <c r="J472" s="30"/>
      <c r="M472" s="38"/>
      <c r="N472" s="38"/>
      <c r="O472" s="38"/>
      <c r="Q472" s="134"/>
    </row>
    <row r="473" spans="1:17" s="8" customFormat="1" ht="15.75" hidden="1">
      <c r="A473" s="9"/>
      <c r="B473" s="13" t="s">
        <v>323</v>
      </c>
      <c r="C473" s="98">
        <v>0</v>
      </c>
      <c r="D473" s="6"/>
      <c r="E473" s="166"/>
      <c r="F473" s="6"/>
      <c r="G473" s="158"/>
      <c r="H473" s="6"/>
      <c r="I473" s="34"/>
      <c r="J473" s="30"/>
      <c r="M473" s="38"/>
      <c r="N473" s="38"/>
      <c r="O473" s="38"/>
      <c r="Q473" s="134"/>
    </row>
    <row r="474" spans="1:17" s="8" customFormat="1" ht="15.75" hidden="1">
      <c r="A474" s="9"/>
      <c r="B474" s="13"/>
      <c r="C474" s="97"/>
      <c r="D474" s="6"/>
      <c r="E474" s="166"/>
      <c r="F474" s="6"/>
      <c r="G474" s="158"/>
      <c r="H474" s="6"/>
      <c r="I474" s="34"/>
      <c r="J474" s="30"/>
      <c r="M474" s="38"/>
      <c r="N474" s="38"/>
      <c r="O474" s="38"/>
      <c r="Q474" s="134"/>
    </row>
    <row r="475" spans="1:17" s="8" customFormat="1" ht="89.25" hidden="1">
      <c r="A475" s="9" t="s">
        <v>183</v>
      </c>
      <c r="B475" s="13" t="s">
        <v>173</v>
      </c>
      <c r="C475" s="97"/>
      <c r="D475" s="6"/>
      <c r="E475" s="166"/>
      <c r="F475" s="6"/>
      <c r="G475" s="158"/>
      <c r="H475" s="22"/>
      <c r="I475" s="34"/>
      <c r="J475" s="30"/>
      <c r="M475" s="38"/>
      <c r="N475" s="38"/>
      <c r="O475" s="38"/>
      <c r="Q475" s="134"/>
    </row>
    <row r="476" spans="1:17" s="8" customFormat="1" ht="15.75" hidden="1">
      <c r="A476" s="9"/>
      <c r="B476" s="13"/>
      <c r="C476" s="97"/>
      <c r="D476" s="6"/>
      <c r="E476" s="166"/>
      <c r="F476" s="6"/>
      <c r="G476" s="158"/>
      <c r="H476" s="22"/>
      <c r="I476" s="34"/>
      <c r="J476" s="30"/>
      <c r="M476" s="38"/>
      <c r="N476" s="38"/>
      <c r="O476" s="38"/>
      <c r="Q476" s="134"/>
    </row>
    <row r="477" spans="1:17" s="8" customFormat="1" ht="15.75" hidden="1">
      <c r="A477" s="9"/>
      <c r="B477" s="13" t="s">
        <v>323</v>
      </c>
      <c r="C477" s="98">
        <v>0</v>
      </c>
      <c r="D477" s="6"/>
      <c r="E477" s="166"/>
      <c r="F477" s="6"/>
      <c r="G477" s="158"/>
      <c r="H477" s="6"/>
      <c r="I477" s="34"/>
      <c r="J477" s="30"/>
      <c r="M477" s="38"/>
      <c r="N477" s="38"/>
      <c r="O477" s="38"/>
      <c r="Q477" s="134"/>
    </row>
    <row r="478" spans="1:17" s="8" customFormat="1" ht="15.75" hidden="1">
      <c r="A478" s="9"/>
      <c r="B478" s="13"/>
      <c r="C478" s="97"/>
      <c r="D478" s="6"/>
      <c r="E478" s="166"/>
      <c r="F478" s="6"/>
      <c r="G478" s="158"/>
      <c r="H478" s="6"/>
      <c r="I478" s="34"/>
      <c r="J478" s="30"/>
      <c r="M478" s="38"/>
      <c r="N478" s="38"/>
      <c r="O478" s="38"/>
      <c r="Q478" s="134"/>
    </row>
    <row r="479" spans="1:17" s="8" customFormat="1" ht="89.25" hidden="1">
      <c r="A479" s="9" t="s">
        <v>184</v>
      </c>
      <c r="B479" s="13" t="s">
        <v>138</v>
      </c>
      <c r="C479" s="97"/>
      <c r="D479" s="6"/>
      <c r="E479" s="166"/>
      <c r="F479" s="6"/>
      <c r="G479" s="158"/>
      <c r="H479" s="22"/>
      <c r="I479" s="34"/>
      <c r="J479" s="30"/>
      <c r="M479" s="38"/>
      <c r="N479" s="38"/>
      <c r="O479" s="38"/>
      <c r="Q479" s="134"/>
    </row>
    <row r="480" spans="1:17" s="8" customFormat="1" ht="15.75" hidden="1">
      <c r="A480" s="9"/>
      <c r="B480" s="13"/>
      <c r="C480" s="97"/>
      <c r="D480" s="6"/>
      <c r="E480" s="166"/>
      <c r="F480" s="6"/>
      <c r="G480" s="158"/>
      <c r="H480" s="22"/>
      <c r="I480" s="34"/>
      <c r="J480" s="30"/>
      <c r="M480" s="38"/>
      <c r="N480" s="38"/>
      <c r="O480" s="38"/>
      <c r="Q480" s="134"/>
    </row>
    <row r="481" spans="1:17" s="8" customFormat="1" ht="15.75" hidden="1">
      <c r="A481" s="9"/>
      <c r="B481" s="13" t="s">
        <v>323</v>
      </c>
      <c r="C481" s="98">
        <v>0</v>
      </c>
      <c r="D481" s="6"/>
      <c r="E481" s="166"/>
      <c r="F481" s="6"/>
      <c r="G481" s="158"/>
      <c r="H481" s="6"/>
      <c r="I481" s="34"/>
      <c r="J481" s="30"/>
      <c r="M481" s="38"/>
      <c r="N481" s="38"/>
      <c r="O481" s="38"/>
      <c r="Q481" s="134"/>
    </row>
    <row r="482" spans="1:17" s="8" customFormat="1" ht="15.75" hidden="1">
      <c r="A482" s="9"/>
      <c r="B482" s="13"/>
      <c r="C482" s="97"/>
      <c r="D482" s="6"/>
      <c r="E482" s="166"/>
      <c r="F482" s="6"/>
      <c r="G482" s="158"/>
      <c r="H482" s="6"/>
      <c r="I482" s="34"/>
      <c r="J482" s="30"/>
      <c r="M482" s="38"/>
      <c r="N482" s="38"/>
      <c r="O482" s="38"/>
      <c r="Q482" s="134"/>
    </row>
    <row r="483" spans="1:17" s="8" customFormat="1" ht="89.25" hidden="1">
      <c r="A483" s="9" t="s">
        <v>185</v>
      </c>
      <c r="B483" s="13" t="s">
        <v>140</v>
      </c>
      <c r="C483" s="97"/>
      <c r="D483" s="6"/>
      <c r="E483" s="166"/>
      <c r="F483" s="6"/>
      <c r="G483" s="158"/>
      <c r="H483" s="22"/>
      <c r="I483" s="34"/>
      <c r="J483" s="30"/>
      <c r="M483" s="38"/>
      <c r="N483" s="38"/>
      <c r="O483" s="38"/>
      <c r="Q483" s="134"/>
    </row>
    <row r="484" spans="1:17" s="8" customFormat="1" ht="15.75" hidden="1">
      <c r="A484" s="9"/>
      <c r="B484" s="13"/>
      <c r="C484" s="97"/>
      <c r="D484" s="6"/>
      <c r="E484" s="166"/>
      <c r="F484" s="6"/>
      <c r="G484" s="158"/>
      <c r="H484" s="22"/>
      <c r="I484" s="34"/>
      <c r="J484" s="30"/>
      <c r="M484" s="38"/>
      <c r="N484" s="38"/>
      <c r="O484" s="38"/>
      <c r="Q484" s="134"/>
    </row>
    <row r="485" spans="1:17" s="8" customFormat="1" ht="15.75" hidden="1">
      <c r="A485" s="9"/>
      <c r="B485" s="13" t="s">
        <v>323</v>
      </c>
      <c r="C485" s="98">
        <v>0</v>
      </c>
      <c r="D485" s="6"/>
      <c r="E485" s="166"/>
      <c r="F485" s="6"/>
      <c r="G485" s="158"/>
      <c r="H485" s="6"/>
      <c r="I485" s="34"/>
      <c r="J485" s="30"/>
      <c r="M485" s="38"/>
      <c r="N485" s="38"/>
      <c r="O485" s="38"/>
      <c r="Q485" s="134"/>
    </row>
    <row r="486" spans="1:17" s="8" customFormat="1" ht="15.75" hidden="1">
      <c r="A486" s="9"/>
      <c r="B486" s="13"/>
      <c r="C486" s="97"/>
      <c r="D486" s="6"/>
      <c r="E486" s="166"/>
      <c r="F486" s="6"/>
      <c r="G486" s="158"/>
      <c r="H486" s="6"/>
      <c r="I486" s="34"/>
      <c r="J486" s="30"/>
      <c r="M486" s="38"/>
      <c r="N486" s="38"/>
      <c r="O486" s="38"/>
      <c r="Q486" s="134"/>
    </row>
    <row r="487" spans="1:17" s="8" customFormat="1" ht="89.25" hidden="1">
      <c r="A487" s="9" t="s">
        <v>186</v>
      </c>
      <c r="B487" s="13" t="s">
        <v>141</v>
      </c>
      <c r="C487" s="97"/>
      <c r="D487" s="6"/>
      <c r="E487" s="166"/>
      <c r="F487" s="6"/>
      <c r="G487" s="158"/>
      <c r="H487" s="22"/>
      <c r="I487" s="34"/>
      <c r="J487" s="30"/>
      <c r="M487" s="38"/>
      <c r="N487" s="38"/>
      <c r="O487" s="38"/>
      <c r="Q487" s="134"/>
    </row>
    <row r="488" spans="1:17" s="8" customFormat="1" ht="15.75" hidden="1">
      <c r="A488" s="9"/>
      <c r="B488" s="13"/>
      <c r="C488" s="97"/>
      <c r="D488" s="6"/>
      <c r="E488" s="166"/>
      <c r="F488" s="6"/>
      <c r="G488" s="158"/>
      <c r="H488" s="22"/>
      <c r="I488" s="34"/>
      <c r="J488" s="30"/>
      <c r="M488" s="38"/>
      <c r="N488" s="38"/>
      <c r="O488" s="38"/>
      <c r="Q488" s="134"/>
    </row>
    <row r="489" spans="1:17" s="8" customFormat="1" ht="15.75" hidden="1">
      <c r="A489" s="9"/>
      <c r="B489" s="13" t="s">
        <v>323</v>
      </c>
      <c r="C489" s="98">
        <v>0</v>
      </c>
      <c r="D489" s="6"/>
      <c r="E489" s="166"/>
      <c r="F489" s="6"/>
      <c r="G489" s="158"/>
      <c r="H489" s="6"/>
      <c r="I489" s="34"/>
      <c r="J489" s="30"/>
      <c r="M489" s="38"/>
      <c r="N489" s="38"/>
      <c r="O489" s="38"/>
      <c r="Q489" s="134"/>
    </row>
    <row r="490" spans="1:17" s="8" customFormat="1" ht="15.75" hidden="1">
      <c r="A490" s="9"/>
      <c r="B490" s="13"/>
      <c r="C490" s="97"/>
      <c r="D490" s="6"/>
      <c r="E490" s="166"/>
      <c r="F490" s="6"/>
      <c r="G490" s="158"/>
      <c r="H490" s="6"/>
      <c r="I490" s="34"/>
      <c r="J490" s="30"/>
      <c r="M490" s="38"/>
      <c r="N490" s="38"/>
      <c r="O490" s="38"/>
      <c r="Q490" s="134"/>
    </row>
    <row r="491" spans="1:17" s="8" customFormat="1" ht="89.25" hidden="1">
      <c r="A491" s="9" t="s">
        <v>187</v>
      </c>
      <c r="B491" s="13" t="s">
        <v>142</v>
      </c>
      <c r="C491" s="97"/>
      <c r="D491" s="6"/>
      <c r="E491" s="166"/>
      <c r="F491" s="6"/>
      <c r="G491" s="158"/>
      <c r="H491" s="22"/>
      <c r="I491" s="34"/>
      <c r="J491" s="30"/>
      <c r="M491" s="38"/>
      <c r="N491" s="38"/>
      <c r="O491" s="38"/>
      <c r="Q491" s="134"/>
    </row>
    <row r="492" spans="1:17" s="8" customFormat="1" ht="15.75" hidden="1">
      <c r="A492" s="9"/>
      <c r="B492" s="13"/>
      <c r="C492" s="97"/>
      <c r="D492" s="6"/>
      <c r="E492" s="166"/>
      <c r="F492" s="6"/>
      <c r="G492" s="158"/>
      <c r="H492" s="22"/>
      <c r="I492" s="34"/>
      <c r="J492" s="30"/>
      <c r="M492" s="38"/>
      <c r="N492" s="38"/>
      <c r="O492" s="38"/>
      <c r="Q492" s="134"/>
    </row>
    <row r="493" spans="1:17" s="8" customFormat="1" ht="15.75" hidden="1">
      <c r="A493" s="9"/>
      <c r="B493" s="13" t="s">
        <v>323</v>
      </c>
      <c r="C493" s="98">
        <v>0</v>
      </c>
      <c r="D493" s="6"/>
      <c r="E493" s="166"/>
      <c r="F493" s="6"/>
      <c r="G493" s="158"/>
      <c r="H493" s="6"/>
      <c r="I493" s="34"/>
      <c r="J493" s="30"/>
      <c r="M493" s="38"/>
      <c r="N493" s="38"/>
      <c r="O493" s="38"/>
      <c r="Q493" s="134"/>
    </row>
    <row r="494" spans="2:15" ht="15.75" hidden="1">
      <c r="B494" s="70"/>
      <c r="C494" s="73"/>
      <c r="H494" s="71"/>
      <c r="I494" s="60"/>
      <c r="J494" s="60"/>
      <c r="M494" s="60"/>
      <c r="N494" s="60"/>
      <c r="O494" s="60"/>
    </row>
    <row r="495" spans="1:8" ht="76.5" hidden="1">
      <c r="A495" s="57" t="s">
        <v>188</v>
      </c>
      <c r="B495" s="13" t="s">
        <v>147</v>
      </c>
      <c r="H495" s="80"/>
    </row>
    <row r="496" spans="2:8" ht="15.75" hidden="1">
      <c r="B496" s="70"/>
      <c r="H496" s="80"/>
    </row>
    <row r="497" spans="2:17" ht="15.75" hidden="1">
      <c r="B497" s="70" t="s">
        <v>323</v>
      </c>
      <c r="C497" s="73">
        <v>0</v>
      </c>
      <c r="H497" s="71"/>
      <c r="Q497" s="142"/>
    </row>
    <row r="498" spans="2:17" ht="15.75">
      <c r="B498" s="70"/>
      <c r="C498" s="73"/>
      <c r="H498" s="71"/>
      <c r="Q498" s="142"/>
    </row>
    <row r="499" spans="1:8" ht="76.5">
      <c r="A499" s="57" t="s">
        <v>212</v>
      </c>
      <c r="B499" s="13" t="s">
        <v>213</v>
      </c>
      <c r="H499" s="80"/>
    </row>
    <row r="500" spans="2:8" ht="15.75">
      <c r="B500" s="70"/>
      <c r="H500" s="80"/>
    </row>
    <row r="501" spans="2:17" ht="15.75">
      <c r="B501" s="70" t="s">
        <v>323</v>
      </c>
      <c r="C501" s="71">
        <v>3</v>
      </c>
      <c r="H501" s="71"/>
      <c r="Q501" s="142"/>
    </row>
    <row r="502" spans="2:17" ht="15.75" hidden="1">
      <c r="B502" s="70"/>
      <c r="C502" s="73"/>
      <c r="H502" s="71"/>
      <c r="Q502" s="142"/>
    </row>
    <row r="503" spans="1:8" ht="76.5" hidden="1">
      <c r="A503" s="57" t="s">
        <v>189</v>
      </c>
      <c r="B503" s="13" t="s">
        <v>156</v>
      </c>
      <c r="H503" s="80"/>
    </row>
    <row r="504" spans="2:8" ht="15.75" hidden="1">
      <c r="B504" s="70"/>
      <c r="H504" s="80"/>
    </row>
    <row r="505" spans="2:17" ht="15.75" hidden="1">
      <c r="B505" s="70" t="s">
        <v>323</v>
      </c>
      <c r="C505" s="73">
        <v>0</v>
      </c>
      <c r="H505" s="71"/>
      <c r="Q505" s="142"/>
    </row>
    <row r="506" spans="1:17" s="8" customFormat="1" ht="15.75" hidden="1">
      <c r="A506" s="9"/>
      <c r="B506" s="13"/>
      <c r="C506" s="97"/>
      <c r="D506" s="6"/>
      <c r="E506" s="166"/>
      <c r="F506" s="6"/>
      <c r="G506" s="158"/>
      <c r="H506" s="6"/>
      <c r="Q506" s="134"/>
    </row>
    <row r="507" spans="1:8" ht="76.5" hidden="1">
      <c r="A507" s="57" t="s">
        <v>190</v>
      </c>
      <c r="B507" s="13" t="s">
        <v>226</v>
      </c>
      <c r="H507" s="80"/>
    </row>
    <row r="508" spans="2:8" ht="15.75" hidden="1">
      <c r="B508" s="70"/>
      <c r="H508" s="80"/>
    </row>
    <row r="509" spans="2:17" ht="15.75" hidden="1">
      <c r="B509" s="70" t="s">
        <v>323</v>
      </c>
      <c r="C509" s="73">
        <v>0</v>
      </c>
      <c r="H509" s="71"/>
      <c r="Q509" s="142"/>
    </row>
    <row r="510" spans="2:17" ht="15.75">
      <c r="B510" s="70"/>
      <c r="C510" s="73"/>
      <c r="H510" s="71"/>
      <c r="Q510" s="142"/>
    </row>
    <row r="511" spans="1:8" ht="76.5">
      <c r="A511" s="57" t="s">
        <v>207</v>
      </c>
      <c r="B511" s="13" t="s">
        <v>208</v>
      </c>
      <c r="H511" s="80"/>
    </row>
    <row r="512" spans="2:8" ht="15.75">
      <c r="B512" s="70"/>
      <c r="H512" s="80"/>
    </row>
    <row r="513" spans="2:17" ht="15.75">
      <c r="B513" s="70" t="s">
        <v>323</v>
      </c>
      <c r="C513" s="71">
        <v>1</v>
      </c>
      <c r="H513" s="71"/>
      <c r="Q513" s="142"/>
    </row>
    <row r="514" spans="2:17" ht="15.75" hidden="1">
      <c r="B514" s="70"/>
      <c r="C514" s="73"/>
      <c r="H514" s="71"/>
      <c r="Q514" s="142"/>
    </row>
    <row r="515" spans="1:8" ht="76.5" hidden="1">
      <c r="A515" s="57" t="s">
        <v>191</v>
      </c>
      <c r="B515" s="13" t="s">
        <v>227</v>
      </c>
      <c r="H515" s="80"/>
    </row>
    <row r="516" spans="2:8" ht="15.75" hidden="1">
      <c r="B516" s="70"/>
      <c r="H516" s="80"/>
    </row>
    <row r="517" spans="2:17" ht="15.75" hidden="1">
      <c r="B517" s="70" t="s">
        <v>323</v>
      </c>
      <c r="C517" s="73">
        <v>0</v>
      </c>
      <c r="H517" s="71"/>
      <c r="Q517" s="142"/>
    </row>
    <row r="518" spans="2:17" ht="15.75" hidden="1">
      <c r="B518" s="70"/>
      <c r="H518" s="71"/>
      <c r="Q518" s="142"/>
    </row>
    <row r="519" spans="1:8" ht="76.5" hidden="1">
      <c r="A519" s="57" t="s">
        <v>192</v>
      </c>
      <c r="B519" s="13" t="s">
        <v>225</v>
      </c>
      <c r="H519" s="80"/>
    </row>
    <row r="520" spans="2:8" ht="15.75" hidden="1">
      <c r="B520" s="70"/>
      <c r="H520" s="80"/>
    </row>
    <row r="521" spans="2:17" ht="15.75" hidden="1">
      <c r="B521" s="70" t="s">
        <v>323</v>
      </c>
      <c r="C521" s="73">
        <v>0</v>
      </c>
      <c r="H521" s="71"/>
      <c r="Q521" s="142"/>
    </row>
    <row r="522" spans="2:17" ht="15.75" hidden="1">
      <c r="B522" s="70"/>
      <c r="C522" s="73"/>
      <c r="H522" s="71"/>
      <c r="Q522" s="142"/>
    </row>
    <row r="523" spans="1:8" ht="76.5" hidden="1">
      <c r="A523" s="57" t="s">
        <v>209</v>
      </c>
      <c r="B523" s="13" t="s">
        <v>210</v>
      </c>
      <c r="H523" s="80"/>
    </row>
    <row r="524" spans="2:8" ht="15.75" hidden="1">
      <c r="B524" s="70"/>
      <c r="H524" s="80"/>
    </row>
    <row r="525" spans="2:17" ht="15.75" hidden="1">
      <c r="B525" s="70" t="s">
        <v>323</v>
      </c>
      <c r="C525" s="73">
        <v>0</v>
      </c>
      <c r="H525" s="71"/>
      <c r="Q525" s="142"/>
    </row>
    <row r="526" spans="2:17" ht="15.75" hidden="1">
      <c r="B526" s="70"/>
      <c r="C526" s="73"/>
      <c r="H526" s="71"/>
      <c r="Q526" s="142"/>
    </row>
    <row r="527" spans="1:8" ht="76.5" hidden="1">
      <c r="A527" s="57" t="s">
        <v>193</v>
      </c>
      <c r="B527" s="13" t="s">
        <v>224</v>
      </c>
      <c r="H527" s="80"/>
    </row>
    <row r="528" spans="2:8" ht="15.75" hidden="1">
      <c r="B528" s="70"/>
      <c r="H528" s="80"/>
    </row>
    <row r="529" spans="2:17" ht="15.75" hidden="1">
      <c r="B529" s="70" t="s">
        <v>323</v>
      </c>
      <c r="C529" s="73">
        <v>0</v>
      </c>
      <c r="H529" s="71"/>
      <c r="Q529" s="142"/>
    </row>
    <row r="530" spans="2:17" ht="15.75" hidden="1">
      <c r="B530" s="70"/>
      <c r="H530" s="71"/>
      <c r="Q530" s="142"/>
    </row>
    <row r="531" spans="1:8" ht="89.25" hidden="1">
      <c r="A531" s="57" t="s">
        <v>53</v>
      </c>
      <c r="B531" s="13" t="s">
        <v>54</v>
      </c>
      <c r="H531" s="80"/>
    </row>
    <row r="532" spans="2:8" ht="15.75" hidden="1">
      <c r="B532" s="70"/>
      <c r="H532" s="80"/>
    </row>
    <row r="533" spans="2:17" ht="15.75" hidden="1">
      <c r="B533" s="70" t="s">
        <v>323</v>
      </c>
      <c r="C533" s="73">
        <v>0</v>
      </c>
      <c r="H533" s="71"/>
      <c r="Q533" s="142"/>
    </row>
    <row r="534" spans="2:17" ht="15.75" hidden="1">
      <c r="B534" s="70"/>
      <c r="H534" s="71"/>
      <c r="Q534" s="142"/>
    </row>
    <row r="535" spans="1:8" ht="76.5" hidden="1">
      <c r="A535" s="57" t="s">
        <v>194</v>
      </c>
      <c r="B535" s="13" t="s">
        <v>228</v>
      </c>
      <c r="H535" s="80"/>
    </row>
    <row r="536" spans="2:8" ht="15.75" hidden="1">
      <c r="B536" s="70"/>
      <c r="H536" s="80"/>
    </row>
    <row r="537" spans="2:17" ht="15.75" hidden="1">
      <c r="B537" s="70" t="s">
        <v>323</v>
      </c>
      <c r="C537" s="73">
        <v>0</v>
      </c>
      <c r="H537" s="71"/>
      <c r="Q537" s="142"/>
    </row>
    <row r="538" spans="2:17" ht="15.75" hidden="1">
      <c r="B538" s="70"/>
      <c r="C538" s="73"/>
      <c r="H538" s="71"/>
      <c r="Q538" s="142"/>
    </row>
    <row r="539" spans="1:8" ht="76.5" hidden="1">
      <c r="A539" s="57" t="s">
        <v>150</v>
      </c>
      <c r="B539" s="13" t="s">
        <v>151</v>
      </c>
      <c r="H539" s="80"/>
    </row>
    <row r="540" spans="2:8" ht="15.75" hidden="1">
      <c r="B540" s="70"/>
      <c r="H540" s="80"/>
    </row>
    <row r="541" spans="2:17" ht="15.75" hidden="1">
      <c r="B541" s="70" t="s">
        <v>323</v>
      </c>
      <c r="C541" s="73">
        <v>0</v>
      </c>
      <c r="H541" s="71"/>
      <c r="Q541" s="142"/>
    </row>
    <row r="542" spans="2:17" ht="15.75" hidden="1">
      <c r="B542" s="70"/>
      <c r="C542" s="73"/>
      <c r="H542" s="71"/>
      <c r="Q542" s="142"/>
    </row>
    <row r="543" spans="1:8" ht="76.5" hidden="1">
      <c r="A543" s="57" t="s">
        <v>195</v>
      </c>
      <c r="B543" s="13" t="s">
        <v>229</v>
      </c>
      <c r="H543" s="80"/>
    </row>
    <row r="544" spans="2:8" ht="15.75" hidden="1">
      <c r="B544" s="70"/>
      <c r="H544" s="80"/>
    </row>
    <row r="545" spans="2:17" ht="15.75" hidden="1">
      <c r="B545" s="70" t="s">
        <v>323</v>
      </c>
      <c r="C545" s="73">
        <v>0</v>
      </c>
      <c r="H545" s="71"/>
      <c r="Q545" s="142"/>
    </row>
    <row r="546" spans="2:17" ht="15.75" hidden="1">
      <c r="B546" s="70"/>
      <c r="C546" s="73"/>
      <c r="H546" s="71"/>
      <c r="Q546" s="142"/>
    </row>
    <row r="547" spans="1:8" ht="89.25" hidden="1">
      <c r="A547" s="57" t="s">
        <v>152</v>
      </c>
      <c r="B547" s="13" t="s">
        <v>153</v>
      </c>
      <c r="H547" s="80"/>
    </row>
    <row r="548" spans="2:8" ht="15.75" hidden="1">
      <c r="B548" s="70"/>
      <c r="H548" s="80"/>
    </row>
    <row r="549" spans="2:17" ht="15.75" hidden="1">
      <c r="B549" s="70" t="s">
        <v>323</v>
      </c>
      <c r="C549" s="73">
        <v>0</v>
      </c>
      <c r="H549" s="71"/>
      <c r="Q549" s="142"/>
    </row>
    <row r="550" spans="2:17" ht="15.75" hidden="1">
      <c r="B550" s="70"/>
      <c r="H550" s="71"/>
      <c r="Q550" s="142"/>
    </row>
    <row r="551" spans="1:8" ht="89.25" hidden="1">
      <c r="A551" s="57" t="s">
        <v>41</v>
      </c>
      <c r="B551" s="13" t="s">
        <v>40</v>
      </c>
      <c r="H551" s="80"/>
    </row>
    <row r="552" spans="2:8" ht="15.75" hidden="1">
      <c r="B552" s="70"/>
      <c r="H552" s="80"/>
    </row>
    <row r="553" spans="2:17" ht="15.75" hidden="1">
      <c r="B553" s="70" t="s">
        <v>323</v>
      </c>
      <c r="C553" s="73">
        <v>0</v>
      </c>
      <c r="H553" s="71"/>
      <c r="Q553" s="142"/>
    </row>
    <row r="554" spans="2:17" ht="15.75" hidden="1">
      <c r="B554" s="70"/>
      <c r="H554" s="71"/>
      <c r="Q554" s="142"/>
    </row>
    <row r="555" spans="1:8" ht="76.5" hidden="1">
      <c r="A555" s="57" t="s">
        <v>196</v>
      </c>
      <c r="B555" s="13" t="s">
        <v>230</v>
      </c>
      <c r="H555" s="80"/>
    </row>
    <row r="556" spans="2:8" ht="15.75" hidden="1">
      <c r="B556" s="70"/>
      <c r="H556" s="80"/>
    </row>
    <row r="557" spans="2:17" ht="15.75" hidden="1">
      <c r="B557" s="70" t="s">
        <v>323</v>
      </c>
      <c r="C557" s="73">
        <v>0</v>
      </c>
      <c r="H557" s="71"/>
      <c r="Q557" s="142"/>
    </row>
    <row r="558" spans="2:17" ht="15.75" hidden="1">
      <c r="B558" s="70"/>
      <c r="C558" s="73"/>
      <c r="H558" s="71"/>
      <c r="Q558" s="142"/>
    </row>
    <row r="559" spans="1:8" ht="89.25" hidden="1">
      <c r="A559" s="57" t="s">
        <v>197</v>
      </c>
      <c r="B559" s="13" t="s">
        <v>231</v>
      </c>
      <c r="H559" s="80"/>
    </row>
    <row r="560" spans="2:8" ht="15.75" hidden="1">
      <c r="B560" s="70"/>
      <c r="H560" s="80"/>
    </row>
    <row r="561" spans="2:17" ht="15.75" hidden="1">
      <c r="B561" s="70" t="s">
        <v>323</v>
      </c>
      <c r="C561" s="73">
        <v>0</v>
      </c>
      <c r="H561" s="71"/>
      <c r="Q561" s="142"/>
    </row>
    <row r="562" spans="2:17" ht="15.75" hidden="1">
      <c r="B562" s="70"/>
      <c r="C562" s="73"/>
      <c r="H562" s="71"/>
      <c r="Q562" s="142"/>
    </row>
    <row r="563" spans="1:8" ht="76.5" hidden="1">
      <c r="A563" s="57" t="s">
        <v>222</v>
      </c>
      <c r="B563" s="13" t="s">
        <v>223</v>
      </c>
      <c r="H563" s="80"/>
    </row>
    <row r="564" spans="2:8" ht="15.75" hidden="1">
      <c r="B564" s="70"/>
      <c r="H564" s="80"/>
    </row>
    <row r="565" spans="2:17" ht="15.75" hidden="1">
      <c r="B565" s="70" t="s">
        <v>323</v>
      </c>
      <c r="C565" s="73">
        <v>0</v>
      </c>
      <c r="H565" s="71"/>
      <c r="Q565" s="142"/>
    </row>
    <row r="566" spans="2:17" ht="15.75" hidden="1">
      <c r="B566" s="70"/>
      <c r="H566" s="71"/>
      <c r="Q566" s="142"/>
    </row>
    <row r="567" spans="1:8" ht="76.5" hidden="1">
      <c r="A567" s="57" t="s">
        <v>198</v>
      </c>
      <c r="B567" s="13" t="s">
        <v>157</v>
      </c>
      <c r="H567" s="80"/>
    </row>
    <row r="568" spans="2:8" ht="15.75" hidden="1">
      <c r="B568" s="70"/>
      <c r="H568" s="80"/>
    </row>
    <row r="569" spans="2:17" ht="15.75" hidden="1">
      <c r="B569" s="70" t="s">
        <v>323</v>
      </c>
      <c r="C569" s="73">
        <v>0</v>
      </c>
      <c r="H569" s="71"/>
      <c r="Q569" s="142"/>
    </row>
    <row r="570" spans="2:17" ht="15.75" hidden="1">
      <c r="B570" s="70"/>
      <c r="C570" s="73"/>
      <c r="H570" s="71"/>
      <c r="Q570" s="142"/>
    </row>
    <row r="571" spans="1:8" ht="76.5" hidden="1">
      <c r="A571" s="57" t="s">
        <v>199</v>
      </c>
      <c r="B571" s="13" t="s">
        <v>158</v>
      </c>
      <c r="H571" s="80"/>
    </row>
    <row r="572" spans="2:8" ht="15.75" hidden="1">
      <c r="B572" s="70"/>
      <c r="H572" s="80"/>
    </row>
    <row r="573" spans="2:17" ht="15.75" hidden="1">
      <c r="B573" s="70" t="s">
        <v>323</v>
      </c>
      <c r="C573" s="73">
        <v>0</v>
      </c>
      <c r="H573" s="71"/>
      <c r="Q573" s="142"/>
    </row>
    <row r="574" spans="2:17" ht="15.75" hidden="1">
      <c r="B574" s="70"/>
      <c r="H574" s="71"/>
      <c r="Q574" s="142"/>
    </row>
    <row r="575" spans="1:8" ht="76.5" hidden="1">
      <c r="A575" s="57" t="s">
        <v>200</v>
      </c>
      <c r="B575" s="13" t="s">
        <v>159</v>
      </c>
      <c r="H575" s="80"/>
    </row>
    <row r="576" spans="2:8" ht="15.75" hidden="1">
      <c r="B576" s="70"/>
      <c r="H576" s="80"/>
    </row>
    <row r="577" spans="2:17" ht="15.75" hidden="1">
      <c r="B577" s="70" t="s">
        <v>323</v>
      </c>
      <c r="C577" s="73">
        <v>0</v>
      </c>
      <c r="H577" s="71"/>
      <c r="Q577" s="142"/>
    </row>
    <row r="578" spans="2:17" ht="15.75" hidden="1">
      <c r="B578" s="70"/>
      <c r="C578" s="73"/>
      <c r="H578" s="71"/>
      <c r="Q578" s="142"/>
    </row>
    <row r="579" spans="1:8" ht="76.5" hidden="1">
      <c r="A579" s="57" t="s">
        <v>201</v>
      </c>
      <c r="B579" s="13" t="s">
        <v>160</v>
      </c>
      <c r="H579" s="80"/>
    </row>
    <row r="580" spans="2:8" ht="15.75" hidden="1">
      <c r="B580" s="70"/>
      <c r="H580" s="80"/>
    </row>
    <row r="581" spans="2:17" ht="15.75" hidden="1">
      <c r="B581" s="70" t="s">
        <v>323</v>
      </c>
      <c r="C581" s="73">
        <v>0</v>
      </c>
      <c r="H581" s="71"/>
      <c r="Q581" s="142"/>
    </row>
    <row r="582" spans="2:17" ht="15.75" hidden="1">
      <c r="B582" s="70"/>
      <c r="H582" s="71"/>
      <c r="Q582" s="142"/>
    </row>
    <row r="583" spans="1:8" ht="76.5" hidden="1">
      <c r="A583" s="57" t="s">
        <v>202</v>
      </c>
      <c r="B583" s="13" t="s">
        <v>170</v>
      </c>
      <c r="H583" s="80"/>
    </row>
    <row r="584" spans="2:8" ht="15.75" hidden="1">
      <c r="B584" s="70"/>
      <c r="H584" s="80"/>
    </row>
    <row r="585" spans="2:17" ht="15.75" hidden="1">
      <c r="B585" s="70" t="s">
        <v>323</v>
      </c>
      <c r="C585" s="73">
        <v>0</v>
      </c>
      <c r="H585" s="71"/>
      <c r="Q585" s="142"/>
    </row>
    <row r="586" spans="2:17" ht="15.75" hidden="1">
      <c r="B586" s="70"/>
      <c r="C586" s="73"/>
      <c r="H586" s="71"/>
      <c r="Q586" s="142"/>
    </row>
    <row r="587" spans="1:8" ht="76.5" hidden="1">
      <c r="A587" s="57" t="s">
        <v>203</v>
      </c>
      <c r="B587" s="13" t="s">
        <v>171</v>
      </c>
      <c r="H587" s="80"/>
    </row>
    <row r="588" spans="2:8" ht="15.75" hidden="1">
      <c r="B588" s="70"/>
      <c r="H588" s="80"/>
    </row>
    <row r="589" spans="2:17" ht="15.75" hidden="1">
      <c r="B589" s="70" t="s">
        <v>323</v>
      </c>
      <c r="C589" s="73">
        <v>0</v>
      </c>
      <c r="H589" s="71"/>
      <c r="Q589" s="142"/>
    </row>
    <row r="590" spans="2:17" ht="15.75" hidden="1">
      <c r="B590" s="70"/>
      <c r="C590" s="73"/>
      <c r="H590" s="71"/>
      <c r="Q590" s="142"/>
    </row>
    <row r="591" spans="1:8" ht="76.5" hidden="1">
      <c r="A591" s="57" t="s">
        <v>49</v>
      </c>
      <c r="B591" s="13" t="s">
        <v>50</v>
      </c>
      <c r="H591" s="80"/>
    </row>
    <row r="592" spans="2:8" ht="15.75" hidden="1">
      <c r="B592" s="70"/>
      <c r="H592" s="80"/>
    </row>
    <row r="593" spans="2:17" ht="15.75" hidden="1">
      <c r="B593" s="70" t="s">
        <v>323</v>
      </c>
      <c r="C593" s="73">
        <v>0</v>
      </c>
      <c r="H593" s="71"/>
      <c r="Q593" s="142"/>
    </row>
    <row r="594" spans="2:17" ht="15.75" hidden="1">
      <c r="B594" s="70"/>
      <c r="H594" s="71"/>
      <c r="Q594" s="142"/>
    </row>
    <row r="595" spans="1:8" ht="89.25" hidden="1">
      <c r="A595" s="57" t="s">
        <v>164</v>
      </c>
      <c r="B595" s="13" t="s">
        <v>165</v>
      </c>
      <c r="H595" s="80"/>
    </row>
    <row r="596" spans="2:8" ht="15.75" hidden="1">
      <c r="B596" s="70"/>
      <c r="H596" s="80"/>
    </row>
    <row r="597" spans="2:17" ht="15.75" hidden="1">
      <c r="B597" s="70" t="s">
        <v>323</v>
      </c>
      <c r="C597" s="73">
        <v>0</v>
      </c>
      <c r="H597" s="71"/>
      <c r="Q597" s="142"/>
    </row>
    <row r="598" spans="2:8" ht="15.75" hidden="1">
      <c r="B598" s="70"/>
      <c r="C598" s="73"/>
      <c r="H598" s="71"/>
    </row>
    <row r="599" spans="1:17" ht="63.75" hidden="1">
      <c r="A599" s="9" t="s">
        <v>361</v>
      </c>
      <c r="B599" s="13" t="s">
        <v>84</v>
      </c>
      <c r="C599" s="100"/>
      <c r="D599" s="6"/>
      <c r="F599" s="6"/>
      <c r="G599" s="141"/>
      <c r="H599" s="22"/>
      <c r="Q599" s="134"/>
    </row>
    <row r="600" spans="1:17" ht="15.75" hidden="1">
      <c r="A600" s="9"/>
      <c r="B600" s="13"/>
      <c r="C600" s="6"/>
      <c r="D600" s="6"/>
      <c r="F600" s="6"/>
      <c r="G600" s="141"/>
      <c r="H600" s="6"/>
      <c r="Q600" s="134"/>
    </row>
    <row r="601" spans="1:17" ht="15.75" hidden="1">
      <c r="A601" s="9"/>
      <c r="B601" s="13" t="s">
        <v>323</v>
      </c>
      <c r="C601" s="7">
        <v>0</v>
      </c>
      <c r="D601" s="6"/>
      <c r="F601" s="6"/>
      <c r="G601" s="134"/>
      <c r="H601" s="6"/>
      <c r="Q601" s="134"/>
    </row>
    <row r="602" spans="2:8" ht="15.75" hidden="1">
      <c r="B602" s="70"/>
      <c r="H602" s="71"/>
    </row>
    <row r="603" spans="1:8" ht="76.5" hidden="1">
      <c r="A603" s="57" t="s">
        <v>307</v>
      </c>
      <c r="B603" s="95" t="s">
        <v>235</v>
      </c>
      <c r="H603" s="80"/>
    </row>
    <row r="604" spans="2:8" ht="15.75" hidden="1">
      <c r="B604" s="95"/>
      <c r="H604" s="80"/>
    </row>
    <row r="605" spans="2:8" ht="15.75" hidden="1">
      <c r="B605" s="70" t="s">
        <v>323</v>
      </c>
      <c r="C605" s="73">
        <v>0</v>
      </c>
      <c r="H605" s="71"/>
    </row>
    <row r="606" spans="2:15" ht="15.75" hidden="1">
      <c r="B606" s="70"/>
      <c r="H606" s="80"/>
      <c r="I606" s="60"/>
      <c r="J606" s="60"/>
      <c r="M606" s="60"/>
      <c r="N606" s="60"/>
      <c r="O606" s="60"/>
    </row>
    <row r="607" spans="1:15" ht="76.5" hidden="1">
      <c r="A607" s="57" t="s">
        <v>16</v>
      </c>
      <c r="B607" s="70" t="s">
        <v>69</v>
      </c>
      <c r="H607" s="80"/>
      <c r="I607" s="60"/>
      <c r="J607" s="60"/>
      <c r="M607" s="60"/>
      <c r="N607" s="60"/>
      <c r="O607" s="60"/>
    </row>
    <row r="608" spans="2:15" ht="15.75" hidden="1">
      <c r="B608" s="70"/>
      <c r="H608" s="80"/>
      <c r="I608" s="60"/>
      <c r="J608" s="60"/>
      <c r="M608" s="60"/>
      <c r="N608" s="60"/>
      <c r="O608" s="60"/>
    </row>
    <row r="609" spans="2:15" ht="15.75" hidden="1">
      <c r="B609" s="70" t="s">
        <v>323</v>
      </c>
      <c r="C609" s="73">
        <v>0</v>
      </c>
      <c r="H609" s="71"/>
      <c r="I609" s="60"/>
      <c r="J609" s="60"/>
      <c r="M609" s="60"/>
      <c r="N609" s="60"/>
      <c r="O609" s="60"/>
    </row>
    <row r="610" spans="2:15" ht="15.75" hidden="1">
      <c r="B610" s="70"/>
      <c r="H610" s="71"/>
      <c r="I610" s="60"/>
      <c r="J610" s="60"/>
      <c r="M610" s="60"/>
      <c r="N610" s="60"/>
      <c r="O610" s="60"/>
    </row>
    <row r="611" spans="1:17" s="8" customFormat="1" ht="76.5" hidden="1">
      <c r="A611" s="9" t="s">
        <v>19</v>
      </c>
      <c r="B611" s="13" t="s">
        <v>79</v>
      </c>
      <c r="C611" s="6"/>
      <c r="D611" s="6"/>
      <c r="E611" s="166"/>
      <c r="F611" s="6"/>
      <c r="G611" s="158"/>
      <c r="H611" s="22"/>
      <c r="Q611" s="134"/>
    </row>
    <row r="612" spans="1:17" s="8" customFormat="1" ht="15.75" hidden="1">
      <c r="A612" s="9"/>
      <c r="B612" s="13"/>
      <c r="C612" s="6"/>
      <c r="D612" s="6"/>
      <c r="E612" s="166"/>
      <c r="F612" s="6"/>
      <c r="G612" s="158"/>
      <c r="H612" s="22"/>
      <c r="Q612" s="134"/>
    </row>
    <row r="613" spans="1:17" s="8" customFormat="1" ht="15.75" hidden="1">
      <c r="A613" s="9"/>
      <c r="B613" s="13" t="s">
        <v>323</v>
      </c>
      <c r="C613" s="7">
        <v>0</v>
      </c>
      <c r="D613" s="6"/>
      <c r="E613" s="166"/>
      <c r="F613" s="6"/>
      <c r="G613" s="158"/>
      <c r="H613" s="6"/>
      <c r="Q613" s="134"/>
    </row>
    <row r="614" spans="1:17" s="8" customFormat="1" ht="15.75" hidden="1">
      <c r="A614" s="9"/>
      <c r="B614" s="13"/>
      <c r="C614" s="7"/>
      <c r="D614" s="6"/>
      <c r="E614" s="166"/>
      <c r="F614" s="6"/>
      <c r="G614" s="158"/>
      <c r="H614" s="6"/>
      <c r="Q614" s="134"/>
    </row>
    <row r="615" spans="1:17" s="8" customFormat="1" ht="76.5" hidden="1">
      <c r="A615" s="9" t="s">
        <v>42</v>
      </c>
      <c r="B615" s="13" t="s">
        <v>211</v>
      </c>
      <c r="C615" s="6"/>
      <c r="D615" s="6"/>
      <c r="E615" s="166"/>
      <c r="F615" s="6"/>
      <c r="G615" s="158"/>
      <c r="H615" s="22"/>
      <c r="Q615" s="134"/>
    </row>
    <row r="616" spans="1:17" s="8" customFormat="1" ht="15.75" hidden="1">
      <c r="A616" s="9"/>
      <c r="B616" s="13"/>
      <c r="C616" s="6"/>
      <c r="D616" s="6"/>
      <c r="E616" s="166"/>
      <c r="F616" s="6"/>
      <c r="G616" s="158"/>
      <c r="H616" s="22"/>
      <c r="Q616" s="134"/>
    </row>
    <row r="617" spans="1:17" s="8" customFormat="1" ht="15.75" hidden="1">
      <c r="A617" s="9"/>
      <c r="B617" s="13" t="s">
        <v>323</v>
      </c>
      <c r="C617" s="106">
        <v>0</v>
      </c>
      <c r="D617" s="6"/>
      <c r="E617" s="166"/>
      <c r="F617" s="6"/>
      <c r="G617" s="158"/>
      <c r="H617" s="6"/>
      <c r="Q617" s="134"/>
    </row>
    <row r="618" spans="1:17" s="8" customFormat="1" ht="15.75" hidden="1">
      <c r="A618" s="9"/>
      <c r="B618" s="13"/>
      <c r="C618" s="7"/>
      <c r="D618" s="6"/>
      <c r="E618" s="166"/>
      <c r="F618" s="6"/>
      <c r="G618" s="158"/>
      <c r="H618" s="6"/>
      <c r="Q618" s="134"/>
    </row>
    <row r="619" spans="1:17" s="8" customFormat="1" ht="89.25" hidden="1">
      <c r="A619" s="9" t="s">
        <v>250</v>
      </c>
      <c r="B619" s="13" t="s">
        <v>257</v>
      </c>
      <c r="C619" s="6"/>
      <c r="D619" s="6"/>
      <c r="E619" s="166"/>
      <c r="F619" s="6"/>
      <c r="G619" s="158"/>
      <c r="H619" s="22"/>
      <c r="Q619" s="134"/>
    </row>
    <row r="620" spans="1:17" s="8" customFormat="1" ht="15.75" hidden="1">
      <c r="A620" s="9"/>
      <c r="B620" s="13"/>
      <c r="C620" s="6"/>
      <c r="D620" s="6"/>
      <c r="E620" s="166"/>
      <c r="F620" s="6"/>
      <c r="G620" s="158"/>
      <c r="H620" s="22"/>
      <c r="Q620" s="134"/>
    </row>
    <row r="621" spans="1:17" s="8" customFormat="1" ht="15.75" hidden="1">
      <c r="A621" s="9"/>
      <c r="B621" s="13" t="s">
        <v>323</v>
      </c>
      <c r="C621" s="7">
        <v>0</v>
      </c>
      <c r="D621" s="6"/>
      <c r="E621" s="166"/>
      <c r="F621" s="6"/>
      <c r="G621" s="158"/>
      <c r="H621" s="6"/>
      <c r="Q621" s="134"/>
    </row>
    <row r="622" spans="1:17" s="8" customFormat="1" ht="15.75" hidden="1">
      <c r="A622" s="9"/>
      <c r="B622" s="13"/>
      <c r="C622" s="7"/>
      <c r="D622" s="6"/>
      <c r="E622" s="166"/>
      <c r="F622" s="6"/>
      <c r="G622" s="158"/>
      <c r="H622" s="6"/>
      <c r="Q622" s="134"/>
    </row>
    <row r="623" spans="1:17" s="8" customFormat="1" ht="76.5" hidden="1">
      <c r="A623" s="9" t="s">
        <v>251</v>
      </c>
      <c r="B623" s="13" t="s">
        <v>256</v>
      </c>
      <c r="C623" s="6"/>
      <c r="D623" s="6"/>
      <c r="E623" s="166"/>
      <c r="F623" s="6"/>
      <c r="G623" s="158"/>
      <c r="H623" s="22"/>
      <c r="Q623" s="134"/>
    </row>
    <row r="624" spans="1:17" s="8" customFormat="1" ht="15.75" hidden="1">
      <c r="A624" s="9"/>
      <c r="B624" s="13"/>
      <c r="C624" s="6"/>
      <c r="D624" s="6"/>
      <c r="E624" s="166"/>
      <c r="F624" s="6"/>
      <c r="G624" s="158"/>
      <c r="H624" s="22"/>
      <c r="Q624" s="134"/>
    </row>
    <row r="625" spans="1:17" s="8" customFormat="1" ht="15.75" hidden="1">
      <c r="A625" s="9"/>
      <c r="B625" s="13" t="s">
        <v>72</v>
      </c>
      <c r="C625" s="7">
        <v>0</v>
      </c>
      <c r="D625" s="6"/>
      <c r="E625" s="166"/>
      <c r="F625" s="6"/>
      <c r="G625" s="158"/>
      <c r="H625" s="6"/>
      <c r="Q625" s="134"/>
    </row>
    <row r="626" spans="1:17" s="8" customFormat="1" ht="15.75" hidden="1">
      <c r="A626" s="9"/>
      <c r="B626" s="13"/>
      <c r="C626" s="7"/>
      <c r="D626" s="6"/>
      <c r="E626" s="166"/>
      <c r="F626" s="6"/>
      <c r="G626" s="158"/>
      <c r="H626" s="6"/>
      <c r="Q626" s="134"/>
    </row>
    <row r="627" spans="1:17" s="8" customFormat="1" ht="76.5" hidden="1">
      <c r="A627" s="9" t="s">
        <v>308</v>
      </c>
      <c r="B627" s="13" t="s">
        <v>238</v>
      </c>
      <c r="C627" s="6"/>
      <c r="D627" s="6"/>
      <c r="E627" s="166"/>
      <c r="F627" s="6"/>
      <c r="G627" s="158"/>
      <c r="H627" s="22"/>
      <c r="Q627" s="134"/>
    </row>
    <row r="628" spans="1:17" s="8" customFormat="1" ht="15.75" hidden="1">
      <c r="A628" s="9"/>
      <c r="B628" s="13"/>
      <c r="C628" s="6"/>
      <c r="D628" s="6"/>
      <c r="E628" s="166"/>
      <c r="F628" s="6"/>
      <c r="G628" s="158"/>
      <c r="H628" s="22"/>
      <c r="Q628" s="134"/>
    </row>
    <row r="629" spans="1:17" s="8" customFormat="1" ht="15.75" hidden="1">
      <c r="A629" s="9"/>
      <c r="B629" s="13" t="s">
        <v>72</v>
      </c>
      <c r="C629" s="7">
        <v>0</v>
      </c>
      <c r="D629" s="6"/>
      <c r="E629" s="166"/>
      <c r="F629" s="6"/>
      <c r="G629" s="158"/>
      <c r="H629" s="6"/>
      <c r="K629" s="107"/>
      <c r="Q629" s="134"/>
    </row>
    <row r="630" spans="1:17" s="8" customFormat="1" ht="15.75" hidden="1">
      <c r="A630" s="9"/>
      <c r="B630" s="13"/>
      <c r="C630" s="7"/>
      <c r="D630" s="6"/>
      <c r="E630" s="166"/>
      <c r="F630" s="6"/>
      <c r="G630" s="158"/>
      <c r="H630" s="6"/>
      <c r="K630" s="107"/>
      <c r="Q630" s="134"/>
    </row>
    <row r="631" spans="1:17" s="8" customFormat="1" ht="140.25" hidden="1">
      <c r="A631" s="9" t="s">
        <v>218</v>
      </c>
      <c r="B631" s="13" t="s">
        <v>220</v>
      </c>
      <c r="C631" s="6"/>
      <c r="D631" s="6"/>
      <c r="E631" s="166"/>
      <c r="F631" s="6"/>
      <c r="G631" s="158"/>
      <c r="H631" s="22"/>
      <c r="J631" s="13"/>
      <c r="Q631" s="134"/>
    </row>
    <row r="632" spans="1:17" s="8" customFormat="1" ht="15.75" hidden="1">
      <c r="A632" s="9"/>
      <c r="B632" s="13"/>
      <c r="C632" s="6"/>
      <c r="D632" s="6"/>
      <c r="E632" s="166"/>
      <c r="F632" s="6"/>
      <c r="G632" s="158"/>
      <c r="H632" s="22"/>
      <c r="Q632" s="134"/>
    </row>
    <row r="633" spans="1:17" s="8" customFormat="1" ht="15.75" hidden="1">
      <c r="A633" s="9"/>
      <c r="B633" s="13" t="s">
        <v>72</v>
      </c>
      <c r="C633" s="7">
        <v>0</v>
      </c>
      <c r="D633" s="6"/>
      <c r="E633" s="166"/>
      <c r="F633" s="6"/>
      <c r="G633" s="158"/>
      <c r="H633" s="6"/>
      <c r="K633" s="107"/>
      <c r="Q633" s="134"/>
    </row>
    <row r="634" spans="1:17" s="8" customFormat="1" ht="15.75" hidden="1">
      <c r="A634" s="9"/>
      <c r="B634" s="13"/>
      <c r="C634" s="7"/>
      <c r="D634" s="6"/>
      <c r="E634" s="166"/>
      <c r="F634" s="6"/>
      <c r="G634" s="158"/>
      <c r="H634" s="6"/>
      <c r="K634" s="107"/>
      <c r="Q634" s="134"/>
    </row>
    <row r="635" spans="1:17" s="8" customFormat="1" ht="127.5" hidden="1">
      <c r="A635" s="9" t="s">
        <v>219</v>
      </c>
      <c r="B635" s="13" t="s">
        <v>258</v>
      </c>
      <c r="C635" s="6"/>
      <c r="D635" s="6"/>
      <c r="E635" s="166"/>
      <c r="F635" s="6"/>
      <c r="G635" s="158"/>
      <c r="H635" s="22"/>
      <c r="J635" s="13"/>
      <c r="Q635" s="134"/>
    </row>
    <row r="636" spans="1:17" s="8" customFormat="1" ht="15.75" hidden="1">
      <c r="A636" s="9"/>
      <c r="B636" s="13"/>
      <c r="C636" s="6"/>
      <c r="D636" s="6"/>
      <c r="E636" s="166"/>
      <c r="F636" s="6"/>
      <c r="G636" s="158"/>
      <c r="H636" s="22"/>
      <c r="Q636" s="134"/>
    </row>
    <row r="637" spans="1:17" s="8" customFormat="1" ht="15.75" hidden="1">
      <c r="A637" s="9"/>
      <c r="B637" s="13" t="s">
        <v>72</v>
      </c>
      <c r="C637" s="7">
        <v>0</v>
      </c>
      <c r="D637" s="6"/>
      <c r="E637" s="166"/>
      <c r="F637" s="6"/>
      <c r="G637" s="158"/>
      <c r="H637" s="6"/>
      <c r="K637" s="107"/>
      <c r="Q637" s="134"/>
    </row>
    <row r="638" spans="1:17" s="8" customFormat="1" ht="15.75" hidden="1">
      <c r="A638" s="9"/>
      <c r="B638" s="13"/>
      <c r="C638" s="7"/>
      <c r="D638" s="6"/>
      <c r="E638" s="166"/>
      <c r="F638" s="6"/>
      <c r="G638" s="158"/>
      <c r="H638" s="6"/>
      <c r="K638" s="107"/>
      <c r="Q638" s="134"/>
    </row>
    <row r="639" spans="1:17" s="8" customFormat="1" ht="96.75" customHeight="1" hidden="1">
      <c r="A639" s="9" t="s">
        <v>244</v>
      </c>
      <c r="B639" s="13" t="s">
        <v>245</v>
      </c>
      <c r="C639" s="6"/>
      <c r="D639" s="6"/>
      <c r="E639" s="166"/>
      <c r="F639" s="6"/>
      <c r="G639" s="158"/>
      <c r="H639" s="22"/>
      <c r="Q639" s="134"/>
    </row>
    <row r="640" spans="1:17" s="8" customFormat="1" ht="15.75" hidden="1">
      <c r="A640" s="9"/>
      <c r="B640" s="13"/>
      <c r="C640" s="6"/>
      <c r="D640" s="6"/>
      <c r="E640" s="166"/>
      <c r="F640" s="6"/>
      <c r="G640" s="158"/>
      <c r="H640" s="22"/>
      <c r="Q640" s="134"/>
    </row>
    <row r="641" spans="1:17" s="8" customFormat="1" ht="15.75" hidden="1">
      <c r="A641" s="9"/>
      <c r="B641" s="13" t="s">
        <v>72</v>
      </c>
      <c r="C641" s="7">
        <v>0</v>
      </c>
      <c r="D641" s="6"/>
      <c r="E641" s="166"/>
      <c r="F641" s="6"/>
      <c r="G641" s="158"/>
      <c r="H641" s="6"/>
      <c r="K641" s="107"/>
      <c r="Q641" s="134"/>
    </row>
    <row r="642" spans="1:17" s="8" customFormat="1" ht="15.75" hidden="1">
      <c r="A642" s="9"/>
      <c r="B642" s="13"/>
      <c r="C642" s="6"/>
      <c r="D642" s="6"/>
      <c r="E642" s="166"/>
      <c r="F642" s="6"/>
      <c r="G642" s="158"/>
      <c r="H642" s="6"/>
      <c r="K642" s="107"/>
      <c r="Q642" s="134"/>
    </row>
    <row r="643" spans="1:17" s="8" customFormat="1" ht="105" customHeight="1" hidden="1">
      <c r="A643" s="9" t="s">
        <v>20</v>
      </c>
      <c r="B643" s="13" t="s">
        <v>237</v>
      </c>
      <c r="C643" s="6"/>
      <c r="D643" s="6"/>
      <c r="E643" s="166"/>
      <c r="F643" s="6"/>
      <c r="G643" s="158"/>
      <c r="H643" s="22"/>
      <c r="Q643" s="134"/>
    </row>
    <row r="644" spans="1:17" s="8" customFormat="1" ht="15.75" hidden="1">
      <c r="A644" s="9"/>
      <c r="B644" s="13"/>
      <c r="C644" s="6"/>
      <c r="D644" s="6"/>
      <c r="E644" s="166"/>
      <c r="F644" s="6"/>
      <c r="G644" s="158"/>
      <c r="H644" s="22"/>
      <c r="Q644" s="134"/>
    </row>
    <row r="645" spans="1:17" s="8" customFormat="1" ht="15.75" hidden="1">
      <c r="A645" s="9"/>
      <c r="B645" s="13" t="s">
        <v>72</v>
      </c>
      <c r="C645" s="7">
        <v>0</v>
      </c>
      <c r="D645" s="6"/>
      <c r="E645" s="166"/>
      <c r="F645" s="6"/>
      <c r="G645" s="158"/>
      <c r="H645" s="6"/>
      <c r="K645" s="107"/>
      <c r="Q645" s="134"/>
    </row>
    <row r="646" spans="2:15" ht="15.75" hidden="1">
      <c r="B646" s="70"/>
      <c r="H646" s="80"/>
      <c r="I646" s="60"/>
      <c r="J646" s="60"/>
      <c r="M646" s="60"/>
      <c r="N646" s="60"/>
      <c r="O646" s="60"/>
    </row>
    <row r="647" spans="1:17" s="8" customFormat="1" ht="63.75" hidden="1">
      <c r="A647" s="9" t="s">
        <v>71</v>
      </c>
      <c r="B647" s="13" t="s">
        <v>78</v>
      </c>
      <c r="C647" s="6"/>
      <c r="D647" s="6"/>
      <c r="E647" s="166"/>
      <c r="F647" s="6"/>
      <c r="G647" s="158"/>
      <c r="H647" s="22"/>
      <c r="Q647" s="134"/>
    </row>
    <row r="648" spans="1:17" s="8" customFormat="1" ht="15.75" hidden="1">
      <c r="A648" s="9"/>
      <c r="B648" s="13"/>
      <c r="C648" s="6"/>
      <c r="D648" s="6"/>
      <c r="E648" s="166"/>
      <c r="F648" s="6"/>
      <c r="G648" s="158"/>
      <c r="H648" s="22"/>
      <c r="Q648" s="134"/>
    </row>
    <row r="649" spans="1:17" s="8" customFormat="1" ht="15.75" hidden="1">
      <c r="A649" s="9"/>
      <c r="B649" s="13" t="s">
        <v>323</v>
      </c>
      <c r="C649" s="106">
        <v>0</v>
      </c>
      <c r="D649" s="6"/>
      <c r="E649" s="166"/>
      <c r="F649" s="6"/>
      <c r="G649" s="158"/>
      <c r="H649" s="6"/>
      <c r="Q649" s="134"/>
    </row>
    <row r="650" spans="1:17" s="8" customFormat="1" ht="15.75" hidden="1">
      <c r="A650" s="9"/>
      <c r="B650" s="13"/>
      <c r="C650" s="106"/>
      <c r="D650" s="6"/>
      <c r="E650" s="166"/>
      <c r="F650" s="6"/>
      <c r="G650" s="158"/>
      <c r="H650" s="6"/>
      <c r="Q650" s="134"/>
    </row>
    <row r="651" spans="1:17" s="8" customFormat="1" ht="63.75" hidden="1">
      <c r="A651" s="9" t="s">
        <v>43</v>
      </c>
      <c r="B651" s="13" t="s">
        <v>44</v>
      </c>
      <c r="C651" s="6"/>
      <c r="D651" s="6"/>
      <c r="E651" s="166"/>
      <c r="F651" s="6"/>
      <c r="G651" s="158"/>
      <c r="H651" s="22"/>
      <c r="Q651" s="134"/>
    </row>
    <row r="652" spans="1:17" s="8" customFormat="1" ht="15.75" hidden="1">
      <c r="A652" s="9"/>
      <c r="B652" s="13"/>
      <c r="C652" s="6"/>
      <c r="D652" s="6"/>
      <c r="E652" s="166"/>
      <c r="F652" s="6"/>
      <c r="G652" s="158"/>
      <c r="H652" s="22"/>
      <c r="Q652" s="134"/>
    </row>
    <row r="653" spans="1:17" s="8" customFormat="1" ht="15.75" hidden="1">
      <c r="A653" s="9"/>
      <c r="B653" s="13" t="s">
        <v>323</v>
      </c>
      <c r="C653" s="106">
        <v>0</v>
      </c>
      <c r="D653" s="6"/>
      <c r="E653" s="166"/>
      <c r="F653" s="6"/>
      <c r="G653" s="158"/>
      <c r="H653" s="6"/>
      <c r="Q653" s="134"/>
    </row>
    <row r="654" spans="1:17" s="8" customFormat="1" ht="15.75" hidden="1">
      <c r="A654" s="9"/>
      <c r="B654" s="13"/>
      <c r="C654" s="100"/>
      <c r="D654" s="6"/>
      <c r="E654" s="166"/>
      <c r="F654" s="6"/>
      <c r="G654" s="158"/>
      <c r="H654" s="6"/>
      <c r="Q654" s="134"/>
    </row>
    <row r="655" spans="1:17" s="8" customFormat="1" ht="92.25" customHeight="1" hidden="1">
      <c r="A655" s="9" t="s">
        <v>51</v>
      </c>
      <c r="B655" s="13" t="s">
        <v>52</v>
      </c>
      <c r="C655" s="6"/>
      <c r="D655" s="6"/>
      <c r="E655" s="166"/>
      <c r="F655" s="6"/>
      <c r="G655" s="158"/>
      <c r="H655" s="22"/>
      <c r="Q655" s="134"/>
    </row>
    <row r="656" spans="1:17" s="8" customFormat="1" ht="15.75" hidden="1">
      <c r="A656" s="9"/>
      <c r="B656" s="13"/>
      <c r="C656" s="6"/>
      <c r="D656" s="6"/>
      <c r="E656" s="166"/>
      <c r="F656" s="6"/>
      <c r="G656" s="158"/>
      <c r="H656" s="22"/>
      <c r="Q656" s="134"/>
    </row>
    <row r="657" spans="1:17" s="8" customFormat="1" ht="15.75" hidden="1">
      <c r="A657" s="9"/>
      <c r="B657" s="13" t="s">
        <v>72</v>
      </c>
      <c r="C657" s="106">
        <v>0</v>
      </c>
      <c r="D657" s="6"/>
      <c r="E657" s="166"/>
      <c r="F657" s="6"/>
      <c r="G657" s="158"/>
      <c r="H657" s="6"/>
      <c r="Q657" s="134"/>
    </row>
    <row r="658" spans="1:17" s="8" customFormat="1" ht="15.75" hidden="1">
      <c r="A658" s="9"/>
      <c r="B658" s="13"/>
      <c r="C658" s="106"/>
      <c r="D658" s="6"/>
      <c r="E658" s="166"/>
      <c r="F658" s="6"/>
      <c r="G658" s="158"/>
      <c r="H658" s="6"/>
      <c r="Q658" s="134"/>
    </row>
    <row r="659" spans="1:17" s="8" customFormat="1" ht="63.75" hidden="1">
      <c r="A659" s="9" t="s">
        <v>259</v>
      </c>
      <c r="B659" s="13" t="s">
        <v>236</v>
      </c>
      <c r="C659" s="6"/>
      <c r="D659" s="6"/>
      <c r="E659" s="166"/>
      <c r="F659" s="6"/>
      <c r="G659" s="158"/>
      <c r="H659" s="22"/>
      <c r="Q659" s="134"/>
    </row>
    <row r="660" spans="1:17" s="8" customFormat="1" ht="15.75" hidden="1">
      <c r="A660" s="9"/>
      <c r="B660" s="13"/>
      <c r="C660" s="6"/>
      <c r="D660" s="6"/>
      <c r="E660" s="166"/>
      <c r="F660" s="6"/>
      <c r="G660" s="158"/>
      <c r="H660" s="22"/>
      <c r="Q660" s="134"/>
    </row>
    <row r="661" spans="1:17" s="8" customFormat="1" ht="15.75" hidden="1">
      <c r="A661" s="9"/>
      <c r="B661" s="13" t="s">
        <v>323</v>
      </c>
      <c r="C661" s="106">
        <v>0</v>
      </c>
      <c r="D661" s="6"/>
      <c r="E661" s="166"/>
      <c r="F661" s="6"/>
      <c r="G661" s="158"/>
      <c r="H661" s="6"/>
      <c r="Q661" s="134"/>
    </row>
    <row r="662" spans="1:17" s="8" customFormat="1" ht="15.75" hidden="1">
      <c r="A662" s="9"/>
      <c r="B662" s="13"/>
      <c r="C662" s="106"/>
      <c r="D662" s="6"/>
      <c r="E662" s="166"/>
      <c r="F662" s="6"/>
      <c r="G662" s="158"/>
      <c r="H662" s="6"/>
      <c r="Q662" s="134"/>
    </row>
    <row r="663" spans="1:17" s="8" customFormat="1" ht="63.75" hidden="1">
      <c r="A663" s="9" t="s">
        <v>260</v>
      </c>
      <c r="B663" s="13" t="s">
        <v>240</v>
      </c>
      <c r="C663" s="6"/>
      <c r="D663" s="6"/>
      <c r="E663" s="166"/>
      <c r="F663" s="6"/>
      <c r="G663" s="158"/>
      <c r="H663" s="22"/>
      <c r="Q663" s="134"/>
    </row>
    <row r="664" spans="1:17" s="8" customFormat="1" ht="15.75" hidden="1">
      <c r="A664" s="9"/>
      <c r="B664" s="13"/>
      <c r="C664" s="6"/>
      <c r="D664" s="6"/>
      <c r="E664" s="166"/>
      <c r="F664" s="6"/>
      <c r="G664" s="158"/>
      <c r="H664" s="22"/>
      <c r="Q664" s="134"/>
    </row>
    <row r="665" spans="1:17" s="8" customFormat="1" ht="15.75" hidden="1">
      <c r="A665" s="9"/>
      <c r="B665" s="13" t="s">
        <v>323</v>
      </c>
      <c r="C665" s="106">
        <v>0</v>
      </c>
      <c r="D665" s="6"/>
      <c r="E665" s="166"/>
      <c r="F665" s="6"/>
      <c r="G665" s="158"/>
      <c r="H665" s="6"/>
      <c r="Q665" s="141"/>
    </row>
    <row r="666" spans="1:17" s="8" customFormat="1" ht="15.75" hidden="1">
      <c r="A666" s="9"/>
      <c r="B666" s="13"/>
      <c r="C666" s="106"/>
      <c r="D666" s="6"/>
      <c r="E666" s="166"/>
      <c r="F666" s="6"/>
      <c r="G666" s="158"/>
      <c r="H666" s="6"/>
      <c r="Q666" s="141"/>
    </row>
    <row r="667" spans="1:17" s="8" customFormat="1" ht="38.25" hidden="1">
      <c r="A667" s="9" t="s">
        <v>246</v>
      </c>
      <c r="B667" s="13" t="s">
        <v>247</v>
      </c>
      <c r="C667" s="6"/>
      <c r="D667" s="6"/>
      <c r="E667" s="166"/>
      <c r="F667" s="6"/>
      <c r="G667" s="158"/>
      <c r="H667" s="22"/>
      <c r="Q667" s="134"/>
    </row>
    <row r="668" spans="1:17" s="8" customFormat="1" ht="15.75" hidden="1">
      <c r="A668" s="9"/>
      <c r="B668" s="13"/>
      <c r="C668" s="6"/>
      <c r="D668" s="6"/>
      <c r="E668" s="166"/>
      <c r="F668" s="6"/>
      <c r="G668" s="158"/>
      <c r="H668" s="22"/>
      <c r="Q668" s="134"/>
    </row>
    <row r="669" spans="1:17" s="8" customFormat="1" ht="15.75" hidden="1">
      <c r="A669" s="9"/>
      <c r="B669" s="13" t="s">
        <v>323</v>
      </c>
      <c r="C669" s="106">
        <v>0</v>
      </c>
      <c r="D669" s="6"/>
      <c r="E669" s="166"/>
      <c r="F669" s="6"/>
      <c r="G669" s="158"/>
      <c r="H669" s="6"/>
      <c r="Q669" s="134"/>
    </row>
    <row r="670" spans="2:15" ht="15.75">
      <c r="B670" s="70"/>
      <c r="H670" s="80"/>
      <c r="I670" s="60"/>
      <c r="J670" s="60"/>
      <c r="M670" s="60"/>
      <c r="N670" s="60"/>
      <c r="O670" s="60"/>
    </row>
    <row r="671" spans="1:8" ht="38.25">
      <c r="A671" s="57" t="s">
        <v>21</v>
      </c>
      <c r="B671" s="70" t="s">
        <v>102</v>
      </c>
      <c r="H671" s="80"/>
    </row>
    <row r="672" spans="2:8" ht="15.75">
      <c r="B672" s="70"/>
      <c r="H672" s="80"/>
    </row>
    <row r="673" spans="2:17" ht="15.75">
      <c r="B673" s="70" t="s">
        <v>323</v>
      </c>
      <c r="C673" s="71">
        <v>4</v>
      </c>
      <c r="H673" s="71"/>
      <c r="Q673" s="142"/>
    </row>
    <row r="674" spans="2:17" ht="15.75" hidden="1">
      <c r="B674" s="70"/>
      <c r="H674" s="80"/>
      <c r="Q674" s="139"/>
    </row>
    <row r="675" spans="1:17" ht="38.25" hidden="1">
      <c r="A675" s="108" t="s">
        <v>103</v>
      </c>
      <c r="B675" s="70" t="s">
        <v>65</v>
      </c>
      <c r="H675" s="80"/>
      <c r="Q675" s="139"/>
    </row>
    <row r="676" spans="2:17" ht="15.75" hidden="1">
      <c r="B676" s="70"/>
      <c r="H676" s="80"/>
      <c r="Q676" s="139"/>
    </row>
    <row r="677" spans="2:17" ht="15.75" hidden="1">
      <c r="B677" s="70" t="s">
        <v>323</v>
      </c>
      <c r="C677" s="73">
        <v>0</v>
      </c>
      <c r="H677" s="71"/>
      <c r="Q677" s="143"/>
    </row>
    <row r="678" spans="2:17" ht="15.75" hidden="1">
      <c r="B678" s="70"/>
      <c r="H678" s="71"/>
      <c r="Q678" s="139"/>
    </row>
    <row r="679" spans="1:17" ht="38.25" hidden="1">
      <c r="A679" s="108" t="s">
        <v>104</v>
      </c>
      <c r="B679" s="70" t="s">
        <v>66</v>
      </c>
      <c r="H679" s="80"/>
      <c r="Q679" s="139"/>
    </row>
    <row r="680" spans="2:17" ht="15.75" hidden="1">
      <c r="B680" s="70"/>
      <c r="H680" s="80"/>
      <c r="Q680" s="139"/>
    </row>
    <row r="681" spans="2:17" ht="15.75" hidden="1">
      <c r="B681" s="70" t="s">
        <v>323</v>
      </c>
      <c r="C681" s="73">
        <v>0</v>
      </c>
      <c r="H681" s="71"/>
      <c r="Q681" s="143"/>
    </row>
    <row r="682" spans="2:17" ht="15.75" hidden="1">
      <c r="B682" s="70"/>
      <c r="H682" s="71"/>
      <c r="Q682" s="143"/>
    </row>
    <row r="683" spans="1:17" ht="38.25" hidden="1">
      <c r="A683" s="108" t="s">
        <v>105</v>
      </c>
      <c r="B683" s="70" t="s">
        <v>310</v>
      </c>
      <c r="H683" s="80"/>
      <c r="Q683" s="139"/>
    </row>
    <row r="684" spans="2:17" ht="15.75" hidden="1">
      <c r="B684" s="70"/>
      <c r="H684" s="80"/>
      <c r="Q684" s="139"/>
    </row>
    <row r="685" spans="2:17" ht="15.75" hidden="1">
      <c r="B685" s="70" t="s">
        <v>323</v>
      </c>
      <c r="C685" s="73">
        <v>0</v>
      </c>
      <c r="H685" s="71"/>
      <c r="Q685" s="143"/>
    </row>
    <row r="686" spans="2:17" ht="15.75">
      <c r="B686" s="70"/>
      <c r="H686" s="71"/>
      <c r="Q686" s="142"/>
    </row>
    <row r="687" spans="1:8" ht="25.5">
      <c r="A687" s="57" t="s">
        <v>106</v>
      </c>
      <c r="B687" s="70" t="s">
        <v>32</v>
      </c>
      <c r="H687" s="80"/>
    </row>
    <row r="688" spans="2:8" ht="15.75">
      <c r="B688" s="70"/>
      <c r="H688" s="67"/>
    </row>
    <row r="689" spans="2:8" ht="15.75">
      <c r="B689" s="70" t="s">
        <v>322</v>
      </c>
      <c r="C689" s="71">
        <v>109</v>
      </c>
      <c r="H689" s="71"/>
    </row>
    <row r="690" spans="2:8" ht="15.75" hidden="1">
      <c r="B690" s="70"/>
      <c r="H690" s="80"/>
    </row>
    <row r="691" spans="1:17" s="8" customFormat="1" ht="63.75" hidden="1">
      <c r="A691" s="9" t="s">
        <v>107</v>
      </c>
      <c r="B691" s="13" t="s">
        <v>70</v>
      </c>
      <c r="C691" s="6"/>
      <c r="D691" s="6"/>
      <c r="E691" s="166"/>
      <c r="F691" s="6"/>
      <c r="G691" s="158"/>
      <c r="H691" s="22"/>
      <c r="Q691" s="134"/>
    </row>
    <row r="692" spans="1:17" s="8" customFormat="1" ht="15.75" hidden="1">
      <c r="A692" s="9"/>
      <c r="B692" s="13"/>
      <c r="C692" s="6"/>
      <c r="D692" s="6"/>
      <c r="E692" s="166"/>
      <c r="F692" s="6"/>
      <c r="G692" s="158"/>
      <c r="H692" s="22"/>
      <c r="Q692" s="134"/>
    </row>
    <row r="693" spans="1:17" s="8" customFormat="1" ht="15.75" hidden="1">
      <c r="A693" s="9"/>
      <c r="B693" s="13" t="s">
        <v>323</v>
      </c>
      <c r="C693" s="7">
        <v>0</v>
      </c>
      <c r="D693" s="6"/>
      <c r="E693" s="166"/>
      <c r="F693" s="6"/>
      <c r="G693" s="158"/>
      <c r="H693" s="6"/>
      <c r="Q693" s="134"/>
    </row>
    <row r="694" spans="1:17" s="8" customFormat="1" ht="15.75" hidden="1">
      <c r="A694" s="9"/>
      <c r="B694" s="13"/>
      <c r="C694" s="7"/>
      <c r="D694" s="6"/>
      <c r="E694" s="166"/>
      <c r="F694" s="6"/>
      <c r="G694" s="158"/>
      <c r="H694" s="6"/>
      <c r="Q694" s="134"/>
    </row>
    <row r="695" spans="1:17" s="8" customFormat="1" ht="76.5" hidden="1">
      <c r="A695" s="9" t="s">
        <v>143</v>
      </c>
      <c r="B695" s="13" t="s">
        <v>73</v>
      </c>
      <c r="C695" s="6"/>
      <c r="D695" s="6"/>
      <c r="E695" s="166"/>
      <c r="F695" s="6"/>
      <c r="G695" s="158"/>
      <c r="H695" s="22"/>
      <c r="Q695" s="134"/>
    </row>
    <row r="696" spans="1:17" s="8" customFormat="1" ht="15.75" hidden="1">
      <c r="A696" s="9"/>
      <c r="B696" s="13"/>
      <c r="C696" s="6"/>
      <c r="D696" s="6"/>
      <c r="E696" s="166"/>
      <c r="F696" s="6"/>
      <c r="G696" s="158"/>
      <c r="H696" s="22"/>
      <c r="Q696" s="134"/>
    </row>
    <row r="697" spans="1:17" s="8" customFormat="1" ht="15.75" hidden="1">
      <c r="A697" s="9"/>
      <c r="B697" s="13" t="s">
        <v>72</v>
      </c>
      <c r="C697" s="7">
        <v>0</v>
      </c>
      <c r="D697" s="6"/>
      <c r="E697" s="166"/>
      <c r="F697" s="6"/>
      <c r="G697" s="158"/>
      <c r="H697" s="6"/>
      <c r="Q697" s="141"/>
    </row>
    <row r="698" spans="1:17" s="8" customFormat="1" ht="15.75">
      <c r="A698" s="9"/>
      <c r="B698" s="13"/>
      <c r="C698" s="7"/>
      <c r="D698" s="6"/>
      <c r="E698" s="166"/>
      <c r="F698" s="6"/>
      <c r="G698" s="158"/>
      <c r="H698" s="6"/>
      <c r="Q698" s="141"/>
    </row>
    <row r="699" spans="1:17" s="8" customFormat="1" ht="38.25">
      <c r="A699" s="57" t="s">
        <v>252</v>
      </c>
      <c r="B699" s="70" t="s">
        <v>255</v>
      </c>
      <c r="C699" s="7"/>
      <c r="D699" s="6"/>
      <c r="E699" s="166"/>
      <c r="F699" s="6"/>
      <c r="G699" s="158"/>
      <c r="H699" s="6"/>
      <c r="Q699" s="141"/>
    </row>
    <row r="700" spans="1:17" s="8" customFormat="1" ht="15.75">
      <c r="A700" s="9"/>
      <c r="B700" s="13"/>
      <c r="C700" s="7"/>
      <c r="D700" s="6"/>
      <c r="E700" s="166"/>
      <c r="F700" s="6"/>
      <c r="G700" s="158"/>
      <c r="H700" s="6"/>
      <c r="Q700" s="141"/>
    </row>
    <row r="701" spans="1:17" s="8" customFormat="1" ht="15.75">
      <c r="A701" s="9"/>
      <c r="B701" s="70" t="s">
        <v>322</v>
      </c>
      <c r="C701" s="71">
        <v>109</v>
      </c>
      <c r="D701" s="6"/>
      <c r="E701" s="166"/>
      <c r="F701" s="6"/>
      <c r="G701" s="158"/>
      <c r="H701" s="6"/>
      <c r="Q701" s="141"/>
    </row>
    <row r="702" spans="1:17" s="8" customFormat="1" ht="15.75">
      <c r="A702" s="9"/>
      <c r="B702" s="13"/>
      <c r="C702" s="7"/>
      <c r="D702" s="6"/>
      <c r="E702" s="166"/>
      <c r="F702" s="6"/>
      <c r="G702" s="158"/>
      <c r="H702" s="6"/>
      <c r="Q702" s="141"/>
    </row>
    <row r="703" spans="1:17" s="8" customFormat="1" ht="25.5">
      <c r="A703" s="57" t="s">
        <v>253</v>
      </c>
      <c r="B703" s="70" t="s">
        <v>254</v>
      </c>
      <c r="C703" s="7"/>
      <c r="D703" s="6"/>
      <c r="E703" s="166"/>
      <c r="F703" s="6"/>
      <c r="G703" s="158"/>
      <c r="H703" s="6"/>
      <c r="Q703" s="141"/>
    </row>
    <row r="704" spans="1:17" s="8" customFormat="1" ht="15.75">
      <c r="A704" s="9"/>
      <c r="B704" s="13"/>
      <c r="C704" s="7"/>
      <c r="D704" s="6"/>
      <c r="E704" s="166"/>
      <c r="F704" s="6"/>
      <c r="G704" s="158"/>
      <c r="H704" s="6"/>
      <c r="Q704" s="141"/>
    </row>
    <row r="705" spans="1:17" s="8" customFormat="1" ht="15.75">
      <c r="A705" s="9"/>
      <c r="B705" s="70" t="s">
        <v>322</v>
      </c>
      <c r="C705" s="71">
        <v>109</v>
      </c>
      <c r="D705" s="6"/>
      <c r="E705" s="166"/>
      <c r="F705" s="6"/>
      <c r="G705" s="158"/>
      <c r="H705" s="6"/>
      <c r="Q705" s="141"/>
    </row>
    <row r="706" spans="1:17" s="8" customFormat="1" ht="15.75">
      <c r="A706" s="9"/>
      <c r="B706" s="13"/>
      <c r="C706" s="6"/>
      <c r="D706" s="6"/>
      <c r="E706" s="173"/>
      <c r="F706" s="6"/>
      <c r="G706" s="158"/>
      <c r="H706" s="22"/>
      <c r="Q706" s="134"/>
    </row>
    <row r="707" spans="1:17" s="83" customFormat="1" ht="63.75">
      <c r="A707" s="57" t="s">
        <v>144</v>
      </c>
      <c r="B707" s="70" t="s">
        <v>67</v>
      </c>
      <c r="C707" s="71"/>
      <c r="D707" s="71"/>
      <c r="E707" s="166"/>
      <c r="F707" s="71"/>
      <c r="G707" s="151"/>
      <c r="H707" s="80"/>
      <c r="I707" s="81"/>
      <c r="J707" s="82"/>
      <c r="M707" s="84"/>
      <c r="N707" s="84"/>
      <c r="O707" s="84"/>
      <c r="Q707" s="127"/>
    </row>
    <row r="708" spans="2:17" ht="15.75">
      <c r="B708" s="70"/>
      <c r="C708" s="78"/>
      <c r="D708" s="78"/>
      <c r="E708" s="170"/>
      <c r="F708" s="78"/>
      <c r="G708" s="155"/>
      <c r="H708" s="83"/>
      <c r="Q708" s="129"/>
    </row>
    <row r="709" spans="2:8" ht="15.75">
      <c r="B709" s="70" t="s">
        <v>341</v>
      </c>
      <c r="H709" s="71"/>
    </row>
    <row r="710" spans="2:8" ht="15.75">
      <c r="B710" s="70"/>
      <c r="H710" s="80"/>
    </row>
    <row r="711" spans="2:17" ht="15.75">
      <c r="B711" s="66" t="s">
        <v>324</v>
      </c>
      <c r="C711" s="75"/>
      <c r="D711" s="75"/>
      <c r="E711" s="167"/>
      <c r="F711" s="75"/>
      <c r="G711" s="148"/>
      <c r="Q711" s="128"/>
    </row>
    <row r="712" spans="2:17" ht="15.75">
      <c r="B712" s="66"/>
      <c r="C712" s="75"/>
      <c r="D712" s="75"/>
      <c r="E712" s="167"/>
      <c r="F712" s="75"/>
      <c r="G712" s="148"/>
      <c r="Q712" s="128"/>
    </row>
    <row r="713" spans="1:17" ht="15.75">
      <c r="A713" s="16" t="s">
        <v>346</v>
      </c>
      <c r="B713" s="12" t="s">
        <v>342</v>
      </c>
      <c r="C713" s="64"/>
      <c r="D713" s="10"/>
      <c r="E713" s="163"/>
      <c r="F713" s="10"/>
      <c r="G713" s="147"/>
      <c r="H713" s="71"/>
      <c r="Q713" s="136"/>
    </row>
    <row r="714" ht="15.75">
      <c r="H714" s="80"/>
    </row>
    <row r="715" spans="1:8" ht="51">
      <c r="A715" s="57" t="s">
        <v>288</v>
      </c>
      <c r="B715" s="72" t="s">
        <v>74</v>
      </c>
      <c r="H715" s="80"/>
    </row>
    <row r="716" ht="15.75">
      <c r="H716" s="80"/>
    </row>
    <row r="717" spans="2:8" ht="15.75">
      <c r="B717" s="70" t="s">
        <v>323</v>
      </c>
      <c r="C717" s="71">
        <v>1</v>
      </c>
      <c r="E717" s="127"/>
      <c r="H717" s="71"/>
    </row>
    <row r="718" spans="2:8" ht="15.75" hidden="1">
      <c r="B718" s="70"/>
      <c r="C718" s="73"/>
      <c r="H718" s="71"/>
    </row>
    <row r="719" spans="1:17" s="8" customFormat="1" ht="89.25" hidden="1">
      <c r="A719" s="9" t="s">
        <v>362</v>
      </c>
      <c r="B719" s="5" t="s">
        <v>289</v>
      </c>
      <c r="C719" s="6"/>
      <c r="D719" s="6"/>
      <c r="E719" s="166"/>
      <c r="F719" s="6"/>
      <c r="G719" s="158"/>
      <c r="H719" s="22"/>
      <c r="I719" s="34"/>
      <c r="J719" s="30"/>
      <c r="M719" s="38"/>
      <c r="N719" s="38"/>
      <c r="O719" s="38"/>
      <c r="Q719" s="134"/>
    </row>
    <row r="720" spans="1:17" s="8" customFormat="1" ht="15.75" hidden="1">
      <c r="A720" s="9"/>
      <c r="B720" s="5"/>
      <c r="C720" s="6"/>
      <c r="D720" s="6"/>
      <c r="E720" s="166"/>
      <c r="F720" s="6"/>
      <c r="G720" s="158"/>
      <c r="H720" s="22"/>
      <c r="I720" s="34"/>
      <c r="J720" s="30"/>
      <c r="M720" s="38"/>
      <c r="N720" s="38"/>
      <c r="O720" s="38"/>
      <c r="Q720" s="134"/>
    </row>
    <row r="721" spans="1:17" s="8" customFormat="1" ht="15.75" hidden="1">
      <c r="A721" s="9"/>
      <c r="B721" s="13" t="s">
        <v>323</v>
      </c>
      <c r="C721" s="98">
        <v>0</v>
      </c>
      <c r="D721" s="6"/>
      <c r="E721" s="166"/>
      <c r="F721" s="6"/>
      <c r="G721" s="158"/>
      <c r="H721" s="6"/>
      <c r="I721" s="34"/>
      <c r="J721" s="30"/>
      <c r="M721" s="38"/>
      <c r="N721" s="38"/>
      <c r="O721" s="38"/>
      <c r="Q721" s="134"/>
    </row>
    <row r="722" ht="15.75" hidden="1">
      <c r="H722" s="80"/>
    </row>
    <row r="723" spans="1:8" ht="76.5" hidden="1">
      <c r="A723" s="57" t="s">
        <v>375</v>
      </c>
      <c r="B723" s="72" t="s">
        <v>290</v>
      </c>
      <c r="H723" s="80"/>
    </row>
    <row r="724" ht="15.75" hidden="1">
      <c r="H724" s="80"/>
    </row>
    <row r="725" spans="2:8" ht="15.75" hidden="1">
      <c r="B725" s="70" t="s">
        <v>323</v>
      </c>
      <c r="C725" s="73">
        <v>0</v>
      </c>
      <c r="H725" s="71"/>
    </row>
    <row r="726" ht="15.75" hidden="1">
      <c r="H726" s="80"/>
    </row>
    <row r="727" spans="1:8" ht="63.75" hidden="1">
      <c r="A727" s="57" t="s">
        <v>22</v>
      </c>
      <c r="B727" s="72" t="s">
        <v>68</v>
      </c>
      <c r="H727" s="80"/>
    </row>
    <row r="728" ht="15.75" hidden="1">
      <c r="H728" s="80"/>
    </row>
    <row r="729" spans="2:8" ht="15.75" hidden="1">
      <c r="B729" s="70" t="s">
        <v>323</v>
      </c>
      <c r="C729" s="73">
        <v>0</v>
      </c>
      <c r="H729" s="71"/>
    </row>
    <row r="730" ht="15.75">
      <c r="H730" s="80"/>
    </row>
    <row r="731" spans="1:17" ht="15.75">
      <c r="A731" s="65"/>
      <c r="B731" s="12" t="s">
        <v>348</v>
      </c>
      <c r="C731" s="75"/>
      <c r="D731" s="75"/>
      <c r="E731" s="167"/>
      <c r="F731" s="75"/>
      <c r="G731" s="148"/>
      <c r="Q731" s="128"/>
    </row>
    <row r="732" ht="15.75">
      <c r="H732" s="80"/>
    </row>
    <row r="733" ht="15.75">
      <c r="H733" s="80"/>
    </row>
  </sheetData>
  <sheetProtection/>
  <printOptions/>
  <pageMargins left="1.1811023622047245" right="0.75" top="0.7874015748031497" bottom="0.5905511811023623" header="0.3937007874015748" footer="0.3937007874015748"/>
  <pageSetup firstPageNumber="2" useFirstPageNumber="1" horizontalDpi="600" verticalDpi="600" orientation="portrait" paperSize="9" scale="95" r:id="rId1"/>
  <headerFooter alignWithMargins="0">
    <oddHeader>&amp;R&amp;"Arial,Navadno"&amp;9KANAL A</oddHeader>
    <oddFooter>&amp;C&amp;"Arial,Navadno"&amp;10&amp;P</oddFooter>
  </headerFooter>
  <rowBreaks count="6" manualBreakCount="6">
    <brk id="47" max="6" man="1"/>
    <brk id="79" max="6" man="1"/>
    <brk id="200" max="6" man="1"/>
    <brk id="236" max="6" man="1"/>
    <brk id="280" max="6" man="1"/>
    <brk id="711" max="6" man="1"/>
  </rowBreaks>
  <colBreaks count="1" manualBreakCount="1">
    <brk id="7" max="725" man="1"/>
  </colBreaks>
</worksheet>
</file>

<file path=xl/worksheets/sheet3.xml><?xml version="1.0" encoding="utf-8"?>
<worksheet xmlns="http://schemas.openxmlformats.org/spreadsheetml/2006/main" xmlns:r="http://schemas.openxmlformats.org/officeDocument/2006/relationships">
  <dimension ref="A1:Q734"/>
  <sheetViews>
    <sheetView zoomScalePageLayoutView="0" workbookViewId="0" topLeftCell="A22">
      <selection activeCell="B49" sqref="B49"/>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88</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c r="A20" s="65" t="s">
        <v>346</v>
      </c>
      <c r="B20" s="66" t="s">
        <v>342</v>
      </c>
      <c r="C20" s="67"/>
      <c r="D20" s="67"/>
      <c r="E20" s="164"/>
      <c r="F20" s="67"/>
      <c r="G20" s="148"/>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5" ht="15.75">
      <c r="B45" s="111"/>
    </row>
    <row r="46" ht="15.75">
      <c r="B46" s="111"/>
    </row>
    <row r="49" ht="15.75">
      <c r="B49" s="72" t="s">
        <v>95</v>
      </c>
    </row>
    <row r="50" spans="1:17" s="10" customFormat="1" ht="15.75">
      <c r="A50" s="57"/>
      <c r="B50" s="72"/>
      <c r="C50" s="71"/>
      <c r="D50" s="71"/>
      <c r="E50" s="166"/>
      <c r="F50" s="71"/>
      <c r="G50" s="151"/>
      <c r="H50" s="60"/>
      <c r="I50" s="35"/>
      <c r="J50" s="31"/>
      <c r="M50" s="39"/>
      <c r="N50" s="39"/>
      <c r="O50" s="39"/>
      <c r="Q50" s="127"/>
    </row>
    <row r="51" spans="1:17" ht="15.75">
      <c r="A51" s="16" t="s">
        <v>319</v>
      </c>
      <c r="B51" s="12" t="s">
        <v>316</v>
      </c>
      <c r="C51" s="64"/>
      <c r="D51" s="10"/>
      <c r="E51" s="163"/>
      <c r="F51" s="10"/>
      <c r="G51" s="147"/>
      <c r="H51" s="10"/>
      <c r="Q51" s="136"/>
    </row>
    <row r="52" spans="1:17" s="10" customFormat="1" ht="15.75">
      <c r="A52" s="57"/>
      <c r="B52" s="74"/>
      <c r="C52" s="75"/>
      <c r="D52" s="75"/>
      <c r="E52" s="167"/>
      <c r="F52" s="75"/>
      <c r="G52" s="152"/>
      <c r="H52" s="60"/>
      <c r="I52" s="35"/>
      <c r="J52" s="31"/>
      <c r="M52" s="39"/>
      <c r="N52" s="39"/>
      <c r="O52" s="39"/>
      <c r="Q52" s="128"/>
    </row>
    <row r="53" spans="1:17" s="10" customFormat="1" ht="15.75">
      <c r="A53" s="16" t="s">
        <v>328</v>
      </c>
      <c r="B53" s="12" t="s">
        <v>327</v>
      </c>
      <c r="C53" s="64"/>
      <c r="E53" s="163"/>
      <c r="G53" s="147"/>
      <c r="I53" s="35"/>
      <c r="J53" s="31"/>
      <c r="M53" s="39"/>
      <c r="N53" s="39"/>
      <c r="O53" s="39"/>
      <c r="Q53" s="136"/>
    </row>
    <row r="54" spans="1:17" s="10" customFormat="1" ht="15.75">
      <c r="A54" s="11"/>
      <c r="B54" s="12"/>
      <c r="C54" s="64"/>
      <c r="E54" s="163"/>
      <c r="G54" s="147"/>
      <c r="I54" s="35"/>
      <c r="J54" s="31"/>
      <c r="M54" s="39"/>
      <c r="N54" s="39"/>
      <c r="O54" s="39"/>
      <c r="Q54" s="136"/>
    </row>
    <row r="55" spans="1:17" s="24" customFormat="1" ht="51.75">
      <c r="A55" s="17" t="s">
        <v>329</v>
      </c>
      <c r="B55" s="18" t="s">
        <v>37</v>
      </c>
      <c r="C55" s="64"/>
      <c r="D55" s="10"/>
      <c r="E55" s="163"/>
      <c r="F55" s="10"/>
      <c r="G55" s="147"/>
      <c r="H55" s="10"/>
      <c r="I55" s="36"/>
      <c r="J55" s="32"/>
      <c r="M55" s="40"/>
      <c r="N55" s="40"/>
      <c r="O55" s="40"/>
      <c r="Q55" s="136"/>
    </row>
    <row r="56" spans="1:17" s="10" customFormat="1" ht="15.75">
      <c r="A56" s="25"/>
      <c r="B56" s="18"/>
      <c r="C56" s="76"/>
      <c r="D56" s="24"/>
      <c r="E56" s="168"/>
      <c r="F56" s="24"/>
      <c r="G56" s="153"/>
      <c r="H56" s="24"/>
      <c r="I56" s="35"/>
      <c r="J56" s="31"/>
      <c r="M56" s="39"/>
      <c r="N56" s="39"/>
      <c r="O56" s="39"/>
      <c r="Q56" s="137"/>
    </row>
    <row r="57" spans="1:17" s="10" customFormat="1" ht="15.75">
      <c r="A57" s="11"/>
      <c r="B57" s="70" t="s">
        <v>322</v>
      </c>
      <c r="C57" s="71">
        <v>351</v>
      </c>
      <c r="D57" s="71"/>
      <c r="E57" s="127"/>
      <c r="F57" s="122"/>
      <c r="G57" s="151"/>
      <c r="H57" s="122"/>
      <c r="I57" s="35"/>
      <c r="J57" s="31"/>
      <c r="M57" s="39"/>
      <c r="N57" s="39"/>
      <c r="O57" s="39"/>
      <c r="Q57" s="127"/>
    </row>
    <row r="58" spans="1:17" s="10" customFormat="1" ht="15.75">
      <c r="A58" s="11"/>
      <c r="B58" s="20"/>
      <c r="C58" s="64"/>
      <c r="E58" s="166"/>
      <c r="G58" s="147"/>
      <c r="I58" s="35"/>
      <c r="J58" s="31"/>
      <c r="M58" s="39"/>
      <c r="N58" s="39"/>
      <c r="O58" s="39"/>
      <c r="Q58" s="136"/>
    </row>
    <row r="59" spans="1:17" s="26" customFormat="1" ht="51">
      <c r="A59" s="17" t="s">
        <v>331</v>
      </c>
      <c r="B59" s="70" t="s">
        <v>243</v>
      </c>
      <c r="C59" s="64"/>
      <c r="D59" s="10"/>
      <c r="E59" s="166"/>
      <c r="F59" s="10"/>
      <c r="G59" s="147"/>
      <c r="H59" s="10"/>
      <c r="I59" s="37"/>
      <c r="J59" s="33"/>
      <c r="M59" s="41"/>
      <c r="N59" s="41"/>
      <c r="O59" s="41"/>
      <c r="Q59" s="136"/>
    </row>
    <row r="60" spans="1:17" s="10" customFormat="1" ht="15.75">
      <c r="A60" s="27"/>
      <c r="B60" s="70"/>
      <c r="C60" s="77"/>
      <c r="D60" s="26"/>
      <c r="E60" s="166"/>
      <c r="F60" s="26"/>
      <c r="G60" s="154"/>
      <c r="H60" s="26"/>
      <c r="I60" s="35"/>
      <c r="J60" s="31"/>
      <c r="M60" s="39"/>
      <c r="N60" s="39"/>
      <c r="O60" s="39"/>
      <c r="Q60" s="138"/>
    </row>
    <row r="61" spans="1:17" s="10" customFormat="1" ht="15.75">
      <c r="A61" s="11"/>
      <c r="B61" s="70" t="s">
        <v>376</v>
      </c>
      <c r="C61" s="71">
        <v>1</v>
      </c>
      <c r="D61" s="71"/>
      <c r="E61" s="166"/>
      <c r="F61" s="122"/>
      <c r="G61" s="151"/>
      <c r="H61" s="122"/>
      <c r="I61" s="35"/>
      <c r="J61" s="31"/>
      <c r="M61" s="39"/>
      <c r="N61" s="39"/>
      <c r="O61" s="39"/>
      <c r="Q61" s="127"/>
    </row>
    <row r="62" spans="1:17" s="10" customFormat="1" ht="15.75">
      <c r="A62" s="11"/>
      <c r="B62" s="70"/>
      <c r="C62" s="71"/>
      <c r="D62" s="71"/>
      <c r="E62" s="166"/>
      <c r="F62" s="71"/>
      <c r="G62" s="151"/>
      <c r="H62" s="71"/>
      <c r="I62" s="35"/>
      <c r="J62" s="31"/>
      <c r="M62" s="39"/>
      <c r="N62" s="39"/>
      <c r="O62" s="39"/>
      <c r="Q62" s="127"/>
    </row>
    <row r="63" spans="1:17" s="26" customFormat="1" ht="51">
      <c r="A63" s="17" t="s">
        <v>332</v>
      </c>
      <c r="B63" s="70" t="s">
        <v>38</v>
      </c>
      <c r="C63" s="64"/>
      <c r="D63" s="10"/>
      <c r="E63" s="163"/>
      <c r="F63" s="10"/>
      <c r="G63" s="147"/>
      <c r="H63" s="10"/>
      <c r="I63" s="37"/>
      <c r="J63" s="33"/>
      <c r="M63" s="41"/>
      <c r="N63" s="41"/>
      <c r="O63" s="41"/>
      <c r="Q63" s="136"/>
    </row>
    <row r="64" spans="1:17" s="10" customFormat="1" ht="15.75">
      <c r="A64" s="27"/>
      <c r="B64" s="70"/>
      <c r="C64" s="77"/>
      <c r="D64" s="26"/>
      <c r="E64" s="169"/>
      <c r="F64" s="26"/>
      <c r="G64" s="154"/>
      <c r="H64" s="26"/>
      <c r="I64" s="35"/>
      <c r="J64" s="31"/>
      <c r="M64" s="39"/>
      <c r="N64" s="39"/>
      <c r="O64" s="39"/>
      <c r="Q64" s="138"/>
    </row>
    <row r="65" spans="1:17" s="10" customFormat="1" ht="15.75">
      <c r="A65" s="11"/>
      <c r="B65" s="70" t="s">
        <v>323</v>
      </c>
      <c r="C65" s="71">
        <v>5</v>
      </c>
      <c r="D65" s="71"/>
      <c r="E65" s="166"/>
      <c r="F65" s="122"/>
      <c r="G65" s="151"/>
      <c r="H65" s="122"/>
      <c r="I65" s="35"/>
      <c r="J65" s="31"/>
      <c r="M65" s="39"/>
      <c r="N65" s="39"/>
      <c r="O65" s="39"/>
      <c r="Q65" s="127"/>
    </row>
    <row r="66" spans="1:17" s="10" customFormat="1" ht="15.75">
      <c r="A66" s="11"/>
      <c r="B66" s="70"/>
      <c r="C66" s="71"/>
      <c r="D66" s="71"/>
      <c r="E66" s="166"/>
      <c r="F66" s="71"/>
      <c r="G66" s="151"/>
      <c r="H66" s="71"/>
      <c r="I66" s="35"/>
      <c r="J66" s="31"/>
      <c r="M66" s="39"/>
      <c r="N66" s="39"/>
      <c r="O66" s="39"/>
      <c r="Q66" s="127"/>
    </row>
    <row r="67" spans="1:17" s="26" customFormat="1" ht="51">
      <c r="A67" s="17" t="s">
        <v>10</v>
      </c>
      <c r="B67" s="70" t="s">
        <v>55</v>
      </c>
      <c r="C67" s="71"/>
      <c r="D67" s="71"/>
      <c r="E67" s="166"/>
      <c r="F67" s="71"/>
      <c r="G67" s="151"/>
      <c r="H67" s="10"/>
      <c r="I67" s="37"/>
      <c r="J67" s="33"/>
      <c r="M67" s="41"/>
      <c r="N67" s="41"/>
      <c r="O67" s="41"/>
      <c r="Q67" s="127"/>
    </row>
    <row r="68" spans="1:17" s="10" customFormat="1" ht="15.75">
      <c r="A68" s="27"/>
      <c r="B68" s="70"/>
      <c r="C68" s="78"/>
      <c r="D68" s="78"/>
      <c r="E68" s="166"/>
      <c r="F68" s="78"/>
      <c r="G68" s="155"/>
      <c r="H68" s="26"/>
      <c r="I68" s="35"/>
      <c r="J68" s="31"/>
      <c r="M68" s="39"/>
      <c r="N68" s="39"/>
      <c r="O68" s="39"/>
      <c r="Q68" s="129"/>
    </row>
    <row r="69" spans="1:17" s="10" customFormat="1" ht="15.75">
      <c r="A69" s="11"/>
      <c r="B69" s="70" t="s">
        <v>323</v>
      </c>
      <c r="C69" s="71">
        <f>INT(C57/20)+1</f>
        <v>18</v>
      </c>
      <c r="D69" s="71"/>
      <c r="E69" s="166"/>
      <c r="F69" s="122"/>
      <c r="G69" s="151"/>
      <c r="H69" s="122"/>
      <c r="I69" s="35"/>
      <c r="J69" s="31"/>
      <c r="M69" s="39"/>
      <c r="N69" s="39"/>
      <c r="O69" s="39"/>
      <c r="Q69" s="127"/>
    </row>
    <row r="70" spans="1:17" s="10" customFormat="1" ht="15.75">
      <c r="A70" s="11"/>
      <c r="B70" s="70"/>
      <c r="C70" s="71"/>
      <c r="D70" s="71"/>
      <c r="E70" s="166"/>
      <c r="F70" s="71"/>
      <c r="G70" s="151"/>
      <c r="H70" s="71"/>
      <c r="I70" s="35"/>
      <c r="J70" s="31"/>
      <c r="M70" s="39"/>
      <c r="N70" s="39"/>
      <c r="O70" s="39"/>
      <c r="Q70" s="127"/>
    </row>
    <row r="71" spans="1:17" s="10" customFormat="1" ht="38.25">
      <c r="A71" s="17" t="s">
        <v>168</v>
      </c>
      <c r="B71" s="70" t="s">
        <v>169</v>
      </c>
      <c r="C71" s="71"/>
      <c r="D71" s="71"/>
      <c r="E71" s="166"/>
      <c r="F71" s="71"/>
      <c r="G71" s="151"/>
      <c r="I71" s="35"/>
      <c r="J71" s="31"/>
      <c r="M71" s="39"/>
      <c r="N71" s="39"/>
      <c r="O71" s="39"/>
      <c r="Q71" s="127"/>
    </row>
    <row r="72" spans="1:17" s="10" customFormat="1" ht="15.75">
      <c r="A72" s="27"/>
      <c r="B72" s="70"/>
      <c r="C72" s="78"/>
      <c r="D72" s="78"/>
      <c r="E72" s="170"/>
      <c r="F72" s="78"/>
      <c r="G72" s="155"/>
      <c r="H72" s="26"/>
      <c r="I72" s="35"/>
      <c r="J72" s="31"/>
      <c r="M72" s="39"/>
      <c r="N72" s="39"/>
      <c r="O72" s="39"/>
      <c r="Q72" s="129"/>
    </row>
    <row r="73" spans="1:17" s="10" customFormat="1" ht="15.75">
      <c r="A73" s="11"/>
      <c r="B73" s="70" t="s">
        <v>330</v>
      </c>
      <c r="C73" s="71">
        <v>1</v>
      </c>
      <c r="D73" s="71"/>
      <c r="E73" s="166"/>
      <c r="F73" s="122"/>
      <c r="G73" s="151"/>
      <c r="H73" s="122"/>
      <c r="I73" s="35"/>
      <c r="J73" s="31"/>
      <c r="M73" s="39"/>
      <c r="N73" s="39"/>
      <c r="O73" s="39"/>
      <c r="Q73" s="127"/>
    </row>
    <row r="74" spans="1:17" s="10" customFormat="1" ht="15.75">
      <c r="A74" s="11"/>
      <c r="B74" s="70"/>
      <c r="C74" s="71"/>
      <c r="D74" s="71"/>
      <c r="E74" s="166"/>
      <c r="F74" s="71"/>
      <c r="G74" s="151"/>
      <c r="H74" s="71"/>
      <c r="I74" s="35"/>
      <c r="J74" s="31"/>
      <c r="M74" s="39"/>
      <c r="N74" s="39"/>
      <c r="O74" s="39"/>
      <c r="Q74" s="127"/>
    </row>
    <row r="75" spans="1:17" s="26" customFormat="1" ht="25.5">
      <c r="A75" s="17" t="s">
        <v>80</v>
      </c>
      <c r="B75" s="70" t="s">
        <v>81</v>
      </c>
      <c r="C75" s="71"/>
      <c r="D75" s="71"/>
      <c r="E75" s="166"/>
      <c r="F75" s="71"/>
      <c r="G75" s="151"/>
      <c r="H75" s="10"/>
      <c r="I75" s="37"/>
      <c r="J75" s="33"/>
      <c r="M75" s="41"/>
      <c r="N75" s="41"/>
      <c r="O75" s="41"/>
      <c r="Q75" s="127"/>
    </row>
    <row r="76" spans="1:17" s="10" customFormat="1" ht="15.75">
      <c r="A76" s="27"/>
      <c r="B76" s="70"/>
      <c r="C76" s="78"/>
      <c r="D76" s="78"/>
      <c r="E76" s="170"/>
      <c r="F76" s="78"/>
      <c r="G76" s="155"/>
      <c r="H76" s="26"/>
      <c r="I76" s="35"/>
      <c r="J76" s="31"/>
      <c r="M76" s="39"/>
      <c r="N76" s="39"/>
      <c r="O76" s="39"/>
      <c r="Q76" s="129"/>
    </row>
    <row r="77" spans="1:17" s="10" customFormat="1" ht="15.75">
      <c r="A77" s="11"/>
      <c r="B77" s="70" t="s">
        <v>323</v>
      </c>
      <c r="C77" s="71">
        <v>1</v>
      </c>
      <c r="D77" s="71"/>
      <c r="E77" s="166"/>
      <c r="F77" s="122"/>
      <c r="G77" s="151"/>
      <c r="H77" s="122"/>
      <c r="I77" s="35"/>
      <c r="J77" s="31"/>
      <c r="M77" s="39"/>
      <c r="N77" s="39"/>
      <c r="O77" s="39"/>
      <c r="Q77" s="127"/>
    </row>
    <row r="78" spans="1:17" s="10" customFormat="1" ht="15.75">
      <c r="A78" s="11"/>
      <c r="B78" s="70"/>
      <c r="C78" s="71"/>
      <c r="D78" s="71"/>
      <c r="E78" s="166"/>
      <c r="F78" s="71"/>
      <c r="G78" s="151"/>
      <c r="H78" s="71"/>
      <c r="I78" s="35"/>
      <c r="J78" s="31"/>
      <c r="M78" s="39"/>
      <c r="N78" s="39"/>
      <c r="O78" s="39"/>
      <c r="Q78" s="127"/>
    </row>
    <row r="79" spans="1:17" s="10" customFormat="1" ht="56.25" customHeight="1">
      <c r="A79" s="17" t="s">
        <v>374</v>
      </c>
      <c r="B79" s="70" t="s">
        <v>5</v>
      </c>
      <c r="C79" s="71"/>
      <c r="D79" s="71"/>
      <c r="E79" s="166"/>
      <c r="F79" s="71"/>
      <c r="G79" s="151"/>
      <c r="I79" s="35"/>
      <c r="J79" s="31"/>
      <c r="M79" s="39"/>
      <c r="N79" s="39"/>
      <c r="O79" s="39"/>
      <c r="Q79" s="127"/>
    </row>
    <row r="80" spans="1:17" s="10" customFormat="1" ht="15.75" customHeight="1">
      <c r="A80" s="27"/>
      <c r="B80" s="70"/>
      <c r="C80" s="78"/>
      <c r="D80" s="78"/>
      <c r="E80" s="170"/>
      <c r="F80" s="78"/>
      <c r="G80" s="155"/>
      <c r="H80" s="26"/>
      <c r="I80" s="35"/>
      <c r="J80" s="31"/>
      <c r="M80" s="39"/>
      <c r="N80" s="39"/>
      <c r="O80" s="39"/>
      <c r="Q80" s="129"/>
    </row>
    <row r="81" spans="1:17" s="10" customFormat="1" ht="15.75" customHeight="1">
      <c r="A81" s="11"/>
      <c r="B81" s="70" t="s">
        <v>330</v>
      </c>
      <c r="C81" s="71">
        <v>1</v>
      </c>
      <c r="D81" s="71"/>
      <c r="E81" s="166"/>
      <c r="F81" s="122"/>
      <c r="G81" s="151"/>
      <c r="H81" s="122"/>
      <c r="I81" s="35"/>
      <c r="J81" s="31"/>
      <c r="M81" s="39"/>
      <c r="N81" s="39"/>
      <c r="O81" s="39"/>
      <c r="Q81" s="127"/>
    </row>
    <row r="82" spans="1:17" s="10" customFormat="1" ht="15.75" customHeight="1">
      <c r="A82" s="11"/>
      <c r="B82" s="70"/>
      <c r="C82" s="71"/>
      <c r="D82" s="71"/>
      <c r="E82" s="166"/>
      <c r="F82" s="71"/>
      <c r="G82" s="151"/>
      <c r="I82" s="35"/>
      <c r="J82" s="31"/>
      <c r="M82" s="39"/>
      <c r="N82" s="39"/>
      <c r="O82" s="39"/>
      <c r="Q82" s="127"/>
    </row>
    <row r="83" spans="1:17" s="10" customFormat="1" ht="15.75" customHeight="1">
      <c r="A83" s="17" t="s">
        <v>23</v>
      </c>
      <c r="B83" s="70" t="s">
        <v>24</v>
      </c>
      <c r="C83" s="71"/>
      <c r="D83" s="71"/>
      <c r="E83" s="166"/>
      <c r="F83" s="71"/>
      <c r="G83" s="151"/>
      <c r="I83" s="35"/>
      <c r="J83" s="31"/>
      <c r="M83" s="39"/>
      <c r="N83" s="39"/>
      <c r="O83" s="39"/>
      <c r="Q83" s="127"/>
    </row>
    <row r="84" spans="1:17" s="10" customFormat="1" ht="15.75" customHeight="1">
      <c r="A84" s="27"/>
      <c r="B84" s="70"/>
      <c r="C84" s="78"/>
      <c r="D84" s="78"/>
      <c r="E84" s="170"/>
      <c r="F84" s="78"/>
      <c r="G84" s="155"/>
      <c r="H84" s="26"/>
      <c r="I84" s="35"/>
      <c r="J84" s="31"/>
      <c r="M84" s="39"/>
      <c r="N84" s="39"/>
      <c r="O84" s="39"/>
      <c r="Q84" s="129"/>
    </row>
    <row r="85" spans="1:17" s="10" customFormat="1" ht="15.75" customHeight="1">
      <c r="A85" s="11"/>
      <c r="B85" s="70" t="s">
        <v>344</v>
      </c>
      <c r="C85" s="71">
        <v>6</v>
      </c>
      <c r="D85" s="71"/>
      <c r="E85" s="166"/>
      <c r="F85" s="122"/>
      <c r="G85" s="151"/>
      <c r="H85" s="122"/>
      <c r="I85" s="35"/>
      <c r="J85" s="31"/>
      <c r="M85" s="39"/>
      <c r="N85" s="39"/>
      <c r="O85" s="39"/>
      <c r="Q85" s="127"/>
    </row>
    <row r="86" spans="1:17" s="10" customFormat="1" ht="15.75" customHeight="1" hidden="1">
      <c r="A86" s="11"/>
      <c r="B86" s="70"/>
      <c r="C86" s="71"/>
      <c r="D86" s="71"/>
      <c r="E86" s="166"/>
      <c r="F86" s="71"/>
      <c r="G86" s="151"/>
      <c r="H86" s="71"/>
      <c r="I86" s="35"/>
      <c r="J86" s="31"/>
      <c r="M86" s="39"/>
      <c r="N86" s="39"/>
      <c r="O86" s="39"/>
      <c r="Q86" s="127"/>
    </row>
    <row r="87" spans="1:17" s="113" customFormat="1" ht="47.25" customHeight="1" hidden="1">
      <c r="A87" s="112" t="s">
        <v>241</v>
      </c>
      <c r="B87" s="102" t="s">
        <v>292</v>
      </c>
      <c r="C87" s="103"/>
      <c r="D87" s="103"/>
      <c r="E87" s="171"/>
      <c r="F87" s="103"/>
      <c r="G87" s="156"/>
      <c r="I87" s="114"/>
      <c r="J87" s="115"/>
      <c r="M87" s="116"/>
      <c r="N87" s="116"/>
      <c r="O87" s="116"/>
      <c r="Q87" s="130"/>
    </row>
    <row r="88" spans="1:17" s="113" customFormat="1" ht="15.75" customHeight="1" hidden="1">
      <c r="A88" s="117"/>
      <c r="B88" s="102"/>
      <c r="C88" s="105"/>
      <c r="D88" s="105"/>
      <c r="E88" s="172"/>
      <c r="F88" s="105"/>
      <c r="G88" s="157"/>
      <c r="H88" s="118"/>
      <c r="I88" s="114"/>
      <c r="J88" s="115"/>
      <c r="M88" s="116"/>
      <c r="N88" s="116"/>
      <c r="O88" s="116"/>
      <c r="Q88" s="131"/>
    </row>
    <row r="89" spans="1:17" s="113" customFormat="1" ht="15.75" customHeight="1" hidden="1">
      <c r="A89" s="119"/>
      <c r="B89" s="102" t="s">
        <v>344</v>
      </c>
      <c r="C89" s="174">
        <v>0</v>
      </c>
      <c r="D89" s="103"/>
      <c r="E89" s="171"/>
      <c r="F89" s="122"/>
      <c r="G89" s="156"/>
      <c r="H89" s="122"/>
      <c r="I89" s="114"/>
      <c r="J89" s="115"/>
      <c r="M89" s="116"/>
      <c r="N89" s="116"/>
      <c r="O89" s="116"/>
      <c r="Q89" s="130"/>
    </row>
    <row r="90" spans="1:17" s="10" customFormat="1" ht="15.75" customHeight="1" hidden="1">
      <c r="A90" s="11"/>
      <c r="B90" s="70"/>
      <c r="C90" s="71"/>
      <c r="D90" s="71"/>
      <c r="E90" s="171"/>
      <c r="F90" s="71"/>
      <c r="G90" s="151"/>
      <c r="H90" s="71"/>
      <c r="I90" s="35"/>
      <c r="J90" s="31"/>
      <c r="M90" s="39"/>
      <c r="N90" s="39"/>
      <c r="O90" s="39"/>
      <c r="Q90" s="127"/>
    </row>
    <row r="91" spans="1:17" s="10" customFormat="1" ht="116.25" customHeight="1" hidden="1">
      <c r="A91" s="17" t="s">
        <v>291</v>
      </c>
      <c r="B91" s="70" t="s">
        <v>119</v>
      </c>
      <c r="C91" s="71"/>
      <c r="D91" s="71"/>
      <c r="E91" s="171"/>
      <c r="F91" s="71"/>
      <c r="G91" s="151"/>
      <c r="I91" s="35"/>
      <c r="J91" s="31"/>
      <c r="M91" s="39"/>
      <c r="N91" s="39"/>
      <c r="O91" s="39"/>
      <c r="Q91" s="127"/>
    </row>
    <row r="92" spans="1:17" s="10" customFormat="1" ht="15.75" customHeight="1" hidden="1">
      <c r="A92" s="27"/>
      <c r="B92" s="70"/>
      <c r="C92" s="78"/>
      <c r="D92" s="78"/>
      <c r="E92" s="171"/>
      <c r="F92" s="78"/>
      <c r="G92" s="155"/>
      <c r="H92" s="26"/>
      <c r="I92" s="35"/>
      <c r="J92" s="31"/>
      <c r="M92" s="39"/>
      <c r="N92" s="39"/>
      <c r="O92" s="39"/>
      <c r="Q92" s="129"/>
    </row>
    <row r="93" spans="1:17" s="10" customFormat="1" ht="15.75" customHeight="1" hidden="1">
      <c r="A93" s="11"/>
      <c r="B93" s="70" t="s">
        <v>344</v>
      </c>
      <c r="C93" s="73">
        <v>0</v>
      </c>
      <c r="D93" s="71"/>
      <c r="E93" s="171"/>
      <c r="F93" s="122"/>
      <c r="G93" s="151"/>
      <c r="H93" s="122"/>
      <c r="I93" s="35"/>
      <c r="J93" s="31"/>
      <c r="M93" s="39"/>
      <c r="N93" s="39"/>
      <c r="O93" s="39"/>
      <c r="Q93" s="127"/>
    </row>
    <row r="94" spans="1:17" s="10" customFormat="1" ht="15.75" customHeight="1">
      <c r="A94" s="11"/>
      <c r="B94" s="70"/>
      <c r="C94" s="71"/>
      <c r="D94" s="71"/>
      <c r="E94" s="166"/>
      <c r="F94" s="71"/>
      <c r="G94" s="151"/>
      <c r="H94" s="71"/>
      <c r="I94" s="35"/>
      <c r="J94" s="31"/>
      <c r="M94" s="39"/>
      <c r="N94" s="39"/>
      <c r="O94" s="39"/>
      <c r="Q94" s="127"/>
    </row>
    <row r="95" spans="1:17" s="10" customFormat="1" ht="27.75" customHeight="1">
      <c r="A95" s="17" t="s">
        <v>75</v>
      </c>
      <c r="B95" s="70" t="s">
        <v>45</v>
      </c>
      <c r="C95" s="71"/>
      <c r="D95" s="71"/>
      <c r="E95" s="166"/>
      <c r="F95" s="71"/>
      <c r="G95" s="151"/>
      <c r="I95" s="35"/>
      <c r="J95" s="31"/>
      <c r="M95" s="39"/>
      <c r="N95" s="39"/>
      <c r="O95" s="39"/>
      <c r="Q95" s="127"/>
    </row>
    <row r="96" spans="1:17" s="10" customFormat="1" ht="15.75" customHeight="1">
      <c r="A96" s="27"/>
      <c r="B96" s="70"/>
      <c r="C96" s="78"/>
      <c r="D96" s="78"/>
      <c r="E96" s="170"/>
      <c r="F96" s="78"/>
      <c r="G96" s="155"/>
      <c r="H96" s="26"/>
      <c r="I96" s="35"/>
      <c r="J96" s="31"/>
      <c r="M96" s="39"/>
      <c r="N96" s="39"/>
      <c r="O96" s="39"/>
      <c r="Q96" s="129"/>
    </row>
    <row r="97" spans="1:17" s="10" customFormat="1" ht="15.75" customHeight="1">
      <c r="A97" s="11"/>
      <c r="B97" s="70" t="s">
        <v>323</v>
      </c>
      <c r="C97" s="71">
        <v>1</v>
      </c>
      <c r="D97" s="71"/>
      <c r="E97" s="166"/>
      <c r="F97" s="122"/>
      <c r="G97" s="151"/>
      <c r="H97" s="122"/>
      <c r="I97" s="35"/>
      <c r="J97" s="31"/>
      <c r="M97" s="39"/>
      <c r="N97" s="39"/>
      <c r="O97" s="39"/>
      <c r="Q97" s="127"/>
    </row>
    <row r="98" spans="1:17" s="10" customFormat="1" ht="15.75" customHeight="1">
      <c r="A98" s="11"/>
      <c r="B98" s="70"/>
      <c r="C98" s="71"/>
      <c r="D98" s="71"/>
      <c r="E98" s="166"/>
      <c r="F98" s="71"/>
      <c r="G98" s="151"/>
      <c r="H98" s="71"/>
      <c r="I98" s="35"/>
      <c r="J98" s="31"/>
      <c r="M98" s="39"/>
      <c r="N98" s="39"/>
      <c r="O98" s="39"/>
      <c r="Q98" s="127"/>
    </row>
    <row r="99" spans="1:17" s="10" customFormat="1" ht="31.5">
      <c r="A99" s="16"/>
      <c r="B99" s="79" t="s">
        <v>347</v>
      </c>
      <c r="C99" s="67"/>
      <c r="D99" s="67"/>
      <c r="E99" s="164"/>
      <c r="F99" s="67"/>
      <c r="G99" s="148"/>
      <c r="H99" s="67"/>
      <c r="I99" s="35"/>
      <c r="J99" s="31"/>
      <c r="M99" s="39"/>
      <c r="N99" s="39"/>
      <c r="O99" s="39"/>
      <c r="Q99" s="125"/>
    </row>
    <row r="100" spans="1:17" s="10" customFormat="1" ht="15.75">
      <c r="A100" s="16"/>
      <c r="B100" s="79"/>
      <c r="C100" s="67"/>
      <c r="D100" s="67"/>
      <c r="E100" s="164"/>
      <c r="F100" s="67"/>
      <c r="G100" s="148"/>
      <c r="H100" s="67"/>
      <c r="I100" s="35"/>
      <c r="J100" s="31"/>
      <c r="M100" s="39"/>
      <c r="N100" s="39"/>
      <c r="O100" s="39"/>
      <c r="Q100" s="125"/>
    </row>
    <row r="101" spans="1:17" s="10" customFormat="1" ht="15.75">
      <c r="A101" s="16" t="s">
        <v>333</v>
      </c>
      <c r="B101" s="12" t="s">
        <v>317</v>
      </c>
      <c r="C101" s="64"/>
      <c r="E101" s="163"/>
      <c r="G101" s="147"/>
      <c r="I101" s="35"/>
      <c r="J101" s="31"/>
      <c r="M101" s="39"/>
      <c r="N101" s="39"/>
      <c r="O101" s="39"/>
      <c r="Q101" s="136"/>
    </row>
    <row r="102" spans="1:17" s="10" customFormat="1" ht="15.75">
      <c r="A102" s="16"/>
      <c r="B102" s="12"/>
      <c r="C102" s="64"/>
      <c r="E102" s="163"/>
      <c r="G102" s="147"/>
      <c r="I102" s="35"/>
      <c r="J102" s="31"/>
      <c r="M102" s="39"/>
      <c r="N102" s="39"/>
      <c r="O102" s="39"/>
      <c r="Q102" s="136"/>
    </row>
    <row r="103" spans="1:17" s="83" customFormat="1" ht="25.5">
      <c r="A103" s="17" t="s">
        <v>334</v>
      </c>
      <c r="B103" s="70" t="s">
        <v>325</v>
      </c>
      <c r="C103" s="71"/>
      <c r="D103" s="71"/>
      <c r="E103" s="166"/>
      <c r="F103" s="71"/>
      <c r="G103" s="151"/>
      <c r="H103" s="80"/>
      <c r="I103" s="81"/>
      <c r="J103" s="82"/>
      <c r="M103" s="84"/>
      <c r="N103" s="84"/>
      <c r="O103" s="84"/>
      <c r="Q103" s="127"/>
    </row>
    <row r="104" spans="1:17" ht="15.75">
      <c r="A104" s="25"/>
      <c r="B104" s="70"/>
      <c r="C104" s="78"/>
      <c r="D104" s="78"/>
      <c r="E104" s="170"/>
      <c r="F104" s="78"/>
      <c r="G104" s="155"/>
      <c r="H104" s="83"/>
      <c r="Q104" s="129"/>
    </row>
    <row r="105" spans="2:8" ht="15.75">
      <c r="B105" s="70" t="s">
        <v>320</v>
      </c>
      <c r="C105" s="71">
        <v>56</v>
      </c>
      <c r="E105" s="127"/>
      <c r="F105" s="122"/>
      <c r="H105" s="122"/>
    </row>
    <row r="106" spans="2:8" ht="15.75">
      <c r="B106" s="70"/>
      <c r="H106" s="80"/>
    </row>
    <row r="107" spans="1:8" ht="51">
      <c r="A107" s="57" t="s">
        <v>335</v>
      </c>
      <c r="B107" s="70" t="s">
        <v>108</v>
      </c>
      <c r="H107" s="80"/>
    </row>
    <row r="108" spans="2:8" ht="15.75">
      <c r="B108" s="70"/>
      <c r="H108" s="80"/>
    </row>
    <row r="109" spans="2:8" ht="15.75">
      <c r="B109" s="70" t="s">
        <v>326</v>
      </c>
      <c r="C109" s="71">
        <f>1.9/0.09</f>
        <v>21.11111111111111</v>
      </c>
      <c r="F109" s="122"/>
      <c r="H109" s="122"/>
    </row>
    <row r="110" spans="2:8" ht="15.75" hidden="1">
      <c r="B110" s="70"/>
      <c r="H110" s="80"/>
    </row>
    <row r="111" spans="1:8" ht="38.25" hidden="1">
      <c r="A111" s="57" t="s">
        <v>56</v>
      </c>
      <c r="B111" s="70" t="s">
        <v>57</v>
      </c>
      <c r="H111" s="80"/>
    </row>
    <row r="112" spans="2:8" ht="15.75" hidden="1">
      <c r="B112" s="70"/>
      <c r="H112" s="80"/>
    </row>
    <row r="113" spans="2:8" ht="15.75" hidden="1">
      <c r="B113" s="70" t="s">
        <v>322</v>
      </c>
      <c r="C113" s="73">
        <v>0</v>
      </c>
      <c r="F113" s="122"/>
      <c r="H113" s="122"/>
    </row>
    <row r="114" spans="2:8" ht="15.75" hidden="1">
      <c r="B114" s="70"/>
      <c r="H114" s="80"/>
    </row>
    <row r="115" spans="1:8" ht="38.25" hidden="1">
      <c r="A115" s="57" t="s">
        <v>232</v>
      </c>
      <c r="B115" s="70" t="s">
        <v>233</v>
      </c>
      <c r="H115" s="80"/>
    </row>
    <row r="116" spans="2:8" ht="15.75" hidden="1">
      <c r="B116" s="70"/>
      <c r="H116" s="80"/>
    </row>
    <row r="117" spans="2:8" ht="15.75" hidden="1">
      <c r="B117" s="70" t="s">
        <v>320</v>
      </c>
      <c r="C117" s="73">
        <v>0</v>
      </c>
      <c r="E117" s="127"/>
      <c r="F117" s="122"/>
      <c r="H117" s="122"/>
    </row>
    <row r="118" spans="2:8" ht="15.75">
      <c r="B118" s="70"/>
      <c r="H118" s="80"/>
    </row>
    <row r="119" spans="1:8" ht="51">
      <c r="A119" s="57" t="s">
        <v>336</v>
      </c>
      <c r="B119" s="70" t="s">
        <v>373</v>
      </c>
      <c r="H119" s="80"/>
    </row>
    <row r="120" spans="2:8" ht="15.75">
      <c r="B120" s="70"/>
      <c r="H120" s="80"/>
    </row>
    <row r="121" spans="2:10" ht="15.75">
      <c r="B121" s="70" t="s">
        <v>320</v>
      </c>
      <c r="C121" s="71">
        <f>C65*0.8</f>
        <v>4</v>
      </c>
      <c r="F121" s="122"/>
      <c r="H121" s="122"/>
      <c r="J121" s="61"/>
    </row>
    <row r="122" spans="2:10" ht="15.75" hidden="1">
      <c r="B122" s="70"/>
      <c r="H122" s="71"/>
      <c r="J122" s="61"/>
    </row>
    <row r="123" spans="1:8" ht="63.75" hidden="1">
      <c r="A123" s="57" t="s">
        <v>336</v>
      </c>
      <c r="B123" s="70" t="s">
        <v>39</v>
      </c>
      <c r="H123" s="80"/>
    </row>
    <row r="124" spans="2:8" ht="15.75" hidden="1">
      <c r="B124" s="70"/>
      <c r="H124" s="80"/>
    </row>
    <row r="125" spans="2:10" ht="15.75" hidden="1">
      <c r="B125" s="70" t="s">
        <v>320</v>
      </c>
      <c r="C125" s="73">
        <v>0</v>
      </c>
      <c r="F125" s="122"/>
      <c r="H125" s="122"/>
      <c r="J125" s="61"/>
    </row>
    <row r="126" spans="2:8" ht="15.75">
      <c r="B126" s="70"/>
      <c r="H126" s="80"/>
    </row>
    <row r="127" spans="1:8" ht="25.5">
      <c r="A127" s="57" t="s">
        <v>337</v>
      </c>
      <c r="B127" s="70" t="s">
        <v>127</v>
      </c>
      <c r="H127" s="80"/>
    </row>
    <row r="128" spans="2:8" ht="15.75">
      <c r="B128" s="70"/>
      <c r="H128" s="80"/>
    </row>
    <row r="129" spans="2:8" ht="25.5">
      <c r="B129" s="70" t="s">
        <v>124</v>
      </c>
      <c r="H129" s="80"/>
    </row>
    <row r="130" spans="2:8" ht="15.75">
      <c r="B130" s="70" t="s">
        <v>320</v>
      </c>
      <c r="C130" s="71">
        <f>870.7*0.9</f>
        <v>783.6300000000001</v>
      </c>
      <c r="E130" s="127"/>
      <c r="F130" s="122"/>
      <c r="H130" s="122"/>
    </row>
    <row r="131" spans="2:10" ht="15.75" hidden="1">
      <c r="B131" s="70"/>
      <c r="H131" s="71"/>
      <c r="J131" s="61"/>
    </row>
    <row r="132" spans="2:8" ht="15.75" hidden="1">
      <c r="B132" s="70" t="s">
        <v>7</v>
      </c>
      <c r="H132" s="80"/>
    </row>
    <row r="133" spans="2:8" ht="15.75" hidden="1">
      <c r="B133" s="70" t="s">
        <v>320</v>
      </c>
      <c r="C133" s="73">
        <v>0</v>
      </c>
      <c r="F133" s="122"/>
      <c r="H133" s="122"/>
    </row>
    <row r="134" spans="2:10" ht="15.75">
      <c r="B134" s="70"/>
      <c r="H134" s="71"/>
      <c r="J134" s="61"/>
    </row>
    <row r="135" spans="2:8" ht="15.75">
      <c r="B135" s="70" t="s">
        <v>125</v>
      </c>
      <c r="H135" s="80"/>
    </row>
    <row r="136" spans="2:8" ht="15.75">
      <c r="B136" s="70" t="s">
        <v>320</v>
      </c>
      <c r="C136" s="71">
        <f>870.7*0.1</f>
        <v>87.07000000000001</v>
      </c>
      <c r="F136" s="122"/>
      <c r="H136" s="122"/>
    </row>
    <row r="137" spans="2:8" ht="15.75">
      <c r="B137" s="70"/>
      <c r="H137" s="80"/>
    </row>
    <row r="138" spans="1:8" ht="38.25">
      <c r="A138" s="57" t="s">
        <v>338</v>
      </c>
      <c r="B138" s="70" t="s">
        <v>126</v>
      </c>
      <c r="H138" s="80"/>
    </row>
    <row r="139" spans="2:8" ht="15.75">
      <c r="B139" s="70"/>
      <c r="H139" s="80"/>
    </row>
    <row r="140" spans="2:8" ht="25.5">
      <c r="B140" s="70" t="s">
        <v>124</v>
      </c>
      <c r="H140" s="80"/>
    </row>
    <row r="141" spans="2:8" ht="15.75">
      <c r="B141" s="70" t="s">
        <v>320</v>
      </c>
      <c r="C141" s="71">
        <f>41.65*0.9</f>
        <v>37.485</v>
      </c>
      <c r="F141" s="122"/>
      <c r="H141" s="122"/>
    </row>
    <row r="142" spans="2:10" ht="15.75" hidden="1">
      <c r="B142" s="70"/>
      <c r="H142" s="71"/>
      <c r="J142" s="61"/>
    </row>
    <row r="143" spans="2:8" ht="15.75" hidden="1">
      <c r="B143" s="70" t="s">
        <v>7</v>
      </c>
      <c r="H143" s="80"/>
    </row>
    <row r="144" spans="2:8" ht="15.75" hidden="1">
      <c r="B144" s="70" t="s">
        <v>320</v>
      </c>
      <c r="C144" s="73">
        <v>0</v>
      </c>
      <c r="F144" s="122"/>
      <c r="H144" s="122"/>
    </row>
    <row r="145" spans="2:10" ht="15.75">
      <c r="B145" s="70"/>
      <c r="H145" s="71"/>
      <c r="J145" s="61"/>
    </row>
    <row r="146" spans="2:8" ht="15.75">
      <c r="B146" s="70" t="s">
        <v>125</v>
      </c>
      <c r="H146" s="80"/>
    </row>
    <row r="147" spans="2:8" ht="15.75">
      <c r="B147" s="70" t="s">
        <v>320</v>
      </c>
      <c r="C147" s="71">
        <f>41.65*0.1</f>
        <v>4.165</v>
      </c>
      <c r="E147" s="127"/>
      <c r="F147" s="122"/>
      <c r="H147" s="122"/>
    </row>
    <row r="148" spans="2:8" ht="15.75" hidden="1">
      <c r="B148" s="70"/>
      <c r="H148" s="80"/>
    </row>
    <row r="149" spans="1:8" ht="38.25" hidden="1">
      <c r="A149" s="57" t="s">
        <v>27</v>
      </c>
      <c r="B149" s="70" t="s">
        <v>128</v>
      </c>
      <c r="H149" s="80"/>
    </row>
    <row r="150" spans="2:8" ht="15.75" hidden="1">
      <c r="B150" s="70"/>
      <c r="H150" s="80"/>
    </row>
    <row r="151" spans="2:8" ht="25.5" hidden="1">
      <c r="B151" s="70" t="s">
        <v>161</v>
      </c>
      <c r="H151" s="80"/>
    </row>
    <row r="152" spans="2:10" ht="15.75" hidden="1">
      <c r="B152" s="70" t="s">
        <v>320</v>
      </c>
      <c r="C152" s="73">
        <f>0*0.8</f>
        <v>0</v>
      </c>
      <c r="H152" s="71"/>
      <c r="J152" s="61"/>
    </row>
    <row r="153" spans="2:10" ht="15.75" hidden="1">
      <c r="B153" s="70"/>
      <c r="H153" s="71"/>
      <c r="J153" s="61"/>
    </row>
    <row r="154" spans="2:8" ht="15.75" hidden="1">
      <c r="B154" s="70" t="s">
        <v>7</v>
      </c>
      <c r="H154" s="80"/>
    </row>
    <row r="155" spans="2:10" ht="15.75" hidden="1">
      <c r="B155" s="70" t="s">
        <v>320</v>
      </c>
      <c r="C155" s="73">
        <f>0*0.3</f>
        <v>0</v>
      </c>
      <c r="H155" s="71"/>
      <c r="J155" s="61"/>
    </row>
    <row r="156" spans="2:10" ht="15.75" hidden="1">
      <c r="B156" s="70"/>
      <c r="H156" s="71"/>
      <c r="J156" s="61"/>
    </row>
    <row r="157" spans="2:8" ht="15.75" hidden="1">
      <c r="B157" s="70" t="s">
        <v>162</v>
      </c>
      <c r="H157" s="80"/>
    </row>
    <row r="158" spans="2:10" ht="15.75" hidden="1">
      <c r="B158" s="70" t="s">
        <v>320</v>
      </c>
      <c r="C158" s="73">
        <f>0*0.2</f>
        <v>0</v>
      </c>
      <c r="H158" s="71"/>
      <c r="J158" s="61"/>
    </row>
    <row r="159" spans="2:10" ht="15.75" hidden="1">
      <c r="B159" s="70"/>
      <c r="H159" s="71"/>
      <c r="J159" s="61"/>
    </row>
    <row r="160" spans="1:8" ht="38.25" hidden="1">
      <c r="A160" s="57" t="s">
        <v>109</v>
      </c>
      <c r="B160" s="70" t="s">
        <v>129</v>
      </c>
      <c r="H160" s="80"/>
    </row>
    <row r="161" spans="2:8" ht="15.75" hidden="1">
      <c r="B161" s="70"/>
      <c r="H161" s="80"/>
    </row>
    <row r="162" spans="2:8" ht="25.5" hidden="1">
      <c r="B162" s="70" t="s">
        <v>124</v>
      </c>
      <c r="H162" s="80"/>
    </row>
    <row r="163" spans="2:10" ht="15.75" hidden="1">
      <c r="B163" s="70" t="s">
        <v>320</v>
      </c>
      <c r="C163" s="73">
        <f>0*0.9</f>
        <v>0</v>
      </c>
      <c r="H163" s="71"/>
      <c r="J163" s="61"/>
    </row>
    <row r="164" spans="2:10" ht="15.75" hidden="1">
      <c r="B164" s="70"/>
      <c r="H164" s="71"/>
      <c r="J164" s="61"/>
    </row>
    <row r="165" spans="2:8" ht="15.75" hidden="1">
      <c r="B165" s="70" t="s">
        <v>7</v>
      </c>
      <c r="H165" s="80"/>
    </row>
    <row r="166" spans="2:10" ht="15.75" hidden="1">
      <c r="B166" s="70" t="s">
        <v>320</v>
      </c>
      <c r="C166" s="73">
        <f>0*0.3</f>
        <v>0</v>
      </c>
      <c r="H166" s="71"/>
      <c r="J166" s="61"/>
    </row>
    <row r="167" spans="2:10" ht="15.75" hidden="1">
      <c r="B167" s="70"/>
      <c r="H167" s="71"/>
      <c r="J167" s="61"/>
    </row>
    <row r="168" spans="2:8" ht="15.75" hidden="1">
      <c r="B168" s="70" t="s">
        <v>125</v>
      </c>
      <c r="H168" s="80"/>
    </row>
    <row r="169" spans="2:10" ht="15.75" hidden="1">
      <c r="B169" s="70" t="s">
        <v>320</v>
      </c>
      <c r="C169" s="73">
        <f>0*0.1</f>
        <v>0</v>
      </c>
      <c r="H169" s="71"/>
      <c r="J169" s="61"/>
    </row>
    <row r="170" spans="2:8" ht="15.75" hidden="1">
      <c r="B170" s="70"/>
      <c r="H170" s="80"/>
    </row>
    <row r="171" spans="1:8" ht="51" hidden="1">
      <c r="A171" s="57" t="s">
        <v>339</v>
      </c>
      <c r="B171" s="70" t="s">
        <v>25</v>
      </c>
      <c r="H171" s="80"/>
    </row>
    <row r="172" spans="2:8" ht="15.75" hidden="1">
      <c r="B172" s="70"/>
      <c r="H172" s="80"/>
    </row>
    <row r="173" spans="2:8" ht="15.75" hidden="1">
      <c r="B173" s="70" t="s">
        <v>9</v>
      </c>
      <c r="H173" s="80"/>
    </row>
    <row r="174" spans="2:10" ht="15.75" hidden="1">
      <c r="B174" s="70" t="s">
        <v>320</v>
      </c>
      <c r="C174" s="73">
        <v>0</v>
      </c>
      <c r="H174" s="71"/>
      <c r="J174" s="61"/>
    </row>
    <row r="175" spans="2:10" ht="15.75" hidden="1">
      <c r="B175" s="70"/>
      <c r="H175" s="71"/>
      <c r="J175" s="61"/>
    </row>
    <row r="176" spans="2:8" ht="25.5" hidden="1">
      <c r="B176" s="70" t="s">
        <v>26</v>
      </c>
      <c r="H176" s="80"/>
    </row>
    <row r="177" spans="2:10" ht="15.75" hidden="1">
      <c r="B177" s="70" t="s">
        <v>320</v>
      </c>
      <c r="C177" s="73">
        <v>0</v>
      </c>
      <c r="H177" s="71"/>
      <c r="J177" s="61"/>
    </row>
    <row r="178" spans="2:10" ht="15.75" hidden="1">
      <c r="B178" s="70"/>
      <c r="H178" s="71"/>
      <c r="J178" s="61"/>
    </row>
    <row r="179" spans="1:17" s="87" customFormat="1" ht="114" customHeight="1" hidden="1">
      <c r="A179" s="57" t="s">
        <v>13</v>
      </c>
      <c r="B179" s="70" t="s">
        <v>149</v>
      </c>
      <c r="C179" s="85"/>
      <c r="D179" s="85"/>
      <c r="E179" s="166"/>
      <c r="F179" s="85"/>
      <c r="G179" s="151"/>
      <c r="H179" s="86"/>
      <c r="J179" s="13"/>
      <c r="Q179" s="132"/>
    </row>
    <row r="180" spans="1:17" s="89" customFormat="1" ht="15.75" hidden="1">
      <c r="A180" s="57"/>
      <c r="B180" s="70"/>
      <c r="C180" s="88"/>
      <c r="D180" s="88"/>
      <c r="E180" s="166"/>
      <c r="F180" s="88"/>
      <c r="G180" s="155"/>
      <c r="H180" s="87"/>
      <c r="Q180" s="133"/>
    </row>
    <row r="181" spans="1:17" s="89" customFormat="1" ht="15.75" hidden="1">
      <c r="A181" s="57"/>
      <c r="B181" s="70" t="s">
        <v>72</v>
      </c>
      <c r="C181" s="73">
        <v>0</v>
      </c>
      <c r="D181" s="85"/>
      <c r="E181" s="166"/>
      <c r="F181" s="71"/>
      <c r="G181" s="151"/>
      <c r="H181" s="71"/>
      <c r="Q181" s="127"/>
    </row>
    <row r="182" spans="1:17" s="89" customFormat="1" ht="15.75" hidden="1">
      <c r="A182" s="57"/>
      <c r="B182" s="70"/>
      <c r="C182" s="73"/>
      <c r="D182" s="85"/>
      <c r="E182" s="166"/>
      <c r="F182" s="71"/>
      <c r="G182" s="151"/>
      <c r="H182" s="71"/>
      <c r="Q182" s="127"/>
    </row>
    <row r="183" spans="1:17" s="87" customFormat="1" ht="81" customHeight="1" hidden="1">
      <c r="A183" s="57" t="s">
        <v>163</v>
      </c>
      <c r="B183" s="70" t="s">
        <v>309</v>
      </c>
      <c r="C183" s="85"/>
      <c r="D183" s="85"/>
      <c r="E183" s="166"/>
      <c r="F183" s="85"/>
      <c r="G183" s="151"/>
      <c r="H183" s="86"/>
      <c r="J183" s="13"/>
      <c r="Q183" s="132"/>
    </row>
    <row r="184" spans="1:17" s="89" customFormat="1" ht="15.75" hidden="1">
      <c r="A184" s="57"/>
      <c r="B184" s="70"/>
      <c r="C184" s="88"/>
      <c r="D184" s="88"/>
      <c r="E184" s="166"/>
      <c r="F184" s="88"/>
      <c r="G184" s="155"/>
      <c r="H184" s="87"/>
      <c r="Q184" s="133"/>
    </row>
    <row r="185" spans="1:17" s="89" customFormat="1" ht="15.75" hidden="1">
      <c r="A185" s="57"/>
      <c r="B185" s="70" t="s">
        <v>72</v>
      </c>
      <c r="C185" s="73">
        <v>0</v>
      </c>
      <c r="D185" s="85"/>
      <c r="E185" s="166"/>
      <c r="F185" s="71"/>
      <c r="G185" s="151"/>
      <c r="H185" s="71"/>
      <c r="Q185" s="127"/>
    </row>
    <row r="186" spans="1:17" s="89" customFormat="1" ht="15.75" hidden="1">
      <c r="A186" s="57"/>
      <c r="B186" s="70"/>
      <c r="C186" s="71"/>
      <c r="D186" s="85"/>
      <c r="E186" s="166"/>
      <c r="F186" s="71"/>
      <c r="G186" s="151"/>
      <c r="H186" s="71"/>
      <c r="Q186" s="127"/>
    </row>
    <row r="187" spans="1:17" s="87" customFormat="1" ht="81" customHeight="1" hidden="1">
      <c r="A187" s="57" t="s">
        <v>117</v>
      </c>
      <c r="B187" s="70" t="s">
        <v>118</v>
      </c>
      <c r="C187" s="85"/>
      <c r="D187" s="85"/>
      <c r="E187" s="166"/>
      <c r="F187" s="85"/>
      <c r="G187" s="151"/>
      <c r="H187" s="86"/>
      <c r="J187" s="13"/>
      <c r="Q187" s="132"/>
    </row>
    <row r="188" spans="1:17" s="89" customFormat="1" ht="15.75" hidden="1">
      <c r="A188" s="57"/>
      <c r="B188" s="70"/>
      <c r="C188" s="88"/>
      <c r="D188" s="88"/>
      <c r="E188" s="166"/>
      <c r="F188" s="88"/>
      <c r="G188" s="155"/>
      <c r="H188" s="87"/>
      <c r="Q188" s="133"/>
    </row>
    <row r="189" spans="1:17" s="89" customFormat="1" ht="15.75" hidden="1">
      <c r="A189" s="57"/>
      <c r="B189" s="70" t="s">
        <v>323</v>
      </c>
      <c r="C189" s="73">
        <v>0</v>
      </c>
      <c r="D189" s="85"/>
      <c r="E189" s="166"/>
      <c r="F189" s="71"/>
      <c r="G189" s="151"/>
      <c r="H189" s="71"/>
      <c r="Q189" s="127"/>
    </row>
    <row r="190" spans="1:17" s="89" customFormat="1" ht="15.75" hidden="1">
      <c r="A190" s="57"/>
      <c r="B190" s="70"/>
      <c r="C190" s="73"/>
      <c r="D190" s="85"/>
      <c r="E190" s="166"/>
      <c r="F190" s="71"/>
      <c r="G190" s="151"/>
      <c r="H190" s="71"/>
      <c r="Q190" s="127"/>
    </row>
    <row r="191" spans="1:17" s="87" customFormat="1" ht="95.25" customHeight="1" hidden="1">
      <c r="A191" s="57" t="s">
        <v>154</v>
      </c>
      <c r="B191" s="13" t="s">
        <v>155</v>
      </c>
      <c r="C191" s="85"/>
      <c r="D191" s="85"/>
      <c r="E191" s="166"/>
      <c r="F191" s="85"/>
      <c r="G191" s="151"/>
      <c r="H191" s="86"/>
      <c r="J191" s="13"/>
      <c r="Q191" s="132"/>
    </row>
    <row r="192" spans="1:17" s="89" customFormat="1" ht="15.75" hidden="1">
      <c r="A192" s="57"/>
      <c r="B192" s="70"/>
      <c r="C192" s="88"/>
      <c r="D192" s="88"/>
      <c r="E192" s="166"/>
      <c r="F192" s="88"/>
      <c r="G192" s="155"/>
      <c r="H192" s="87"/>
      <c r="Q192" s="133"/>
    </row>
    <row r="193" spans="1:17" s="89" customFormat="1" ht="15.75" hidden="1">
      <c r="A193" s="57"/>
      <c r="B193" s="70" t="s">
        <v>323</v>
      </c>
      <c r="C193" s="73">
        <v>0</v>
      </c>
      <c r="D193" s="85"/>
      <c r="E193" s="166"/>
      <c r="F193" s="71"/>
      <c r="G193" s="151"/>
      <c r="H193" s="71"/>
      <c r="Q193" s="127"/>
    </row>
    <row r="194" spans="1:17" s="89" customFormat="1" ht="15.75" hidden="1">
      <c r="A194" s="57"/>
      <c r="B194" s="70"/>
      <c r="C194" s="73"/>
      <c r="D194" s="85"/>
      <c r="E194" s="166"/>
      <c r="F194" s="71"/>
      <c r="G194" s="151"/>
      <c r="H194" s="71"/>
      <c r="Q194" s="127"/>
    </row>
    <row r="195" spans="1:17" s="87" customFormat="1" ht="81" customHeight="1" hidden="1">
      <c r="A195" s="57" t="s">
        <v>166</v>
      </c>
      <c r="B195" s="13" t="s">
        <v>167</v>
      </c>
      <c r="C195" s="85"/>
      <c r="D195" s="85"/>
      <c r="E195" s="166"/>
      <c r="F195" s="85"/>
      <c r="G195" s="151"/>
      <c r="H195" s="86"/>
      <c r="J195" s="13"/>
      <c r="Q195" s="132"/>
    </row>
    <row r="196" spans="1:17" s="89" customFormat="1" ht="15.75" hidden="1">
      <c r="A196" s="57"/>
      <c r="B196" s="70"/>
      <c r="C196" s="88"/>
      <c r="D196" s="88"/>
      <c r="E196" s="166"/>
      <c r="F196" s="88"/>
      <c r="G196" s="155"/>
      <c r="H196" s="87"/>
      <c r="Q196" s="133"/>
    </row>
    <row r="197" spans="1:17" s="89" customFormat="1" ht="15.75" hidden="1">
      <c r="A197" s="57"/>
      <c r="B197" s="70" t="s">
        <v>323</v>
      </c>
      <c r="C197" s="73">
        <v>0</v>
      </c>
      <c r="D197" s="85"/>
      <c r="E197" s="166"/>
      <c r="F197" s="71"/>
      <c r="G197" s="151"/>
      <c r="H197" s="71"/>
      <c r="Q197" s="127"/>
    </row>
    <row r="198" spans="1:17" s="89" customFormat="1" ht="15.75">
      <c r="A198" s="90"/>
      <c r="B198" s="91"/>
      <c r="C198" s="85"/>
      <c r="D198" s="85"/>
      <c r="E198" s="166"/>
      <c r="F198" s="85"/>
      <c r="G198" s="151"/>
      <c r="H198" s="86"/>
      <c r="Q198" s="132"/>
    </row>
    <row r="199" spans="1:17" s="83" customFormat="1" ht="38.25">
      <c r="A199" s="57" t="s">
        <v>349</v>
      </c>
      <c r="B199" s="70" t="s">
        <v>340</v>
      </c>
      <c r="C199" s="71"/>
      <c r="D199" s="71"/>
      <c r="E199" s="166"/>
      <c r="F199" s="71"/>
      <c r="G199" s="151"/>
      <c r="H199" s="80"/>
      <c r="I199" s="81"/>
      <c r="J199" s="82"/>
      <c r="M199" s="84"/>
      <c r="N199" s="84"/>
      <c r="O199" s="84"/>
      <c r="Q199" s="127"/>
    </row>
    <row r="200" spans="2:17" ht="15.75">
      <c r="B200" s="70"/>
      <c r="C200" s="78"/>
      <c r="D200" s="78"/>
      <c r="F200" s="78"/>
      <c r="G200" s="155"/>
      <c r="H200" s="83"/>
      <c r="Q200" s="129"/>
    </row>
    <row r="201" spans="2:8" ht="15.75">
      <c r="B201" s="70" t="s">
        <v>326</v>
      </c>
      <c r="C201" s="71">
        <f>C57*0.75</f>
        <v>263.25</v>
      </c>
      <c r="H201" s="71"/>
    </row>
    <row r="202" spans="2:8" ht="15.75">
      <c r="B202" s="70"/>
      <c r="H202" s="80"/>
    </row>
    <row r="203" spans="1:17" s="83" customFormat="1" ht="76.5">
      <c r="A203" s="57" t="s">
        <v>350</v>
      </c>
      <c r="B203" s="70" t="s">
        <v>130</v>
      </c>
      <c r="C203" s="71"/>
      <c r="D203" s="71"/>
      <c r="E203" s="166"/>
      <c r="F203" s="71"/>
      <c r="G203" s="151"/>
      <c r="H203" s="80"/>
      <c r="I203" s="81"/>
      <c r="J203" s="82"/>
      <c r="M203" s="84"/>
      <c r="N203" s="84"/>
      <c r="O203" s="84"/>
      <c r="Q203" s="127"/>
    </row>
    <row r="204" spans="1:17" ht="15.75">
      <c r="A204" s="92"/>
      <c r="B204" s="70"/>
      <c r="C204" s="78"/>
      <c r="D204" s="78"/>
      <c r="F204" s="78"/>
      <c r="G204" s="155"/>
      <c r="H204" s="83"/>
      <c r="Q204" s="129"/>
    </row>
    <row r="205" spans="2:8" ht="15.75">
      <c r="B205" s="70" t="s">
        <v>320</v>
      </c>
      <c r="C205" s="71">
        <v>39</v>
      </c>
      <c r="H205" s="71"/>
    </row>
    <row r="206" spans="2:8" ht="15.75">
      <c r="B206" s="70"/>
      <c r="H206" s="80"/>
    </row>
    <row r="207" spans="1:17" s="83" customFormat="1" ht="117" customHeight="1">
      <c r="A207" s="57" t="s">
        <v>351</v>
      </c>
      <c r="B207" s="70" t="s">
        <v>96</v>
      </c>
      <c r="C207" s="71"/>
      <c r="D207" s="71"/>
      <c r="E207" s="166"/>
      <c r="F207" s="71"/>
      <c r="G207" s="151"/>
      <c r="H207" s="80"/>
      <c r="I207" s="81"/>
      <c r="J207" s="82"/>
      <c r="M207" s="84"/>
      <c r="N207" s="84"/>
      <c r="O207" s="84"/>
      <c r="Q207" s="127"/>
    </row>
    <row r="208" spans="1:17" ht="15.75">
      <c r="A208" s="92"/>
      <c r="B208" s="70"/>
      <c r="C208" s="78"/>
      <c r="D208" s="78"/>
      <c r="F208" s="78"/>
      <c r="G208" s="155"/>
      <c r="H208" s="83"/>
      <c r="Q208" s="129"/>
    </row>
    <row r="209" spans="2:8" ht="15.75">
      <c r="B209" s="70" t="s">
        <v>320</v>
      </c>
      <c r="C209" s="71">
        <v>149.5</v>
      </c>
      <c r="H209" s="71"/>
    </row>
    <row r="210" spans="2:8" ht="15.75">
      <c r="B210" s="70"/>
      <c r="H210" s="80"/>
    </row>
    <row r="211" spans="1:17" ht="96" customHeight="1">
      <c r="A211" s="101" t="s">
        <v>352</v>
      </c>
      <c r="B211" s="102" t="s">
        <v>133</v>
      </c>
      <c r="C211" s="103"/>
      <c r="D211" s="103"/>
      <c r="H211" s="80"/>
      <c r="Q211" s="130"/>
    </row>
    <row r="212" spans="1:17" ht="15.75">
      <c r="A212" s="104"/>
      <c r="B212" s="102"/>
      <c r="C212" s="103"/>
      <c r="D212" s="103"/>
      <c r="H212" s="80"/>
      <c r="Q212" s="130"/>
    </row>
    <row r="213" spans="1:17" ht="15.75">
      <c r="A213" s="101"/>
      <c r="B213" s="102" t="s">
        <v>320</v>
      </c>
      <c r="C213" s="103">
        <f>711.8*0.33-C221</f>
        <v>195.4717777777778</v>
      </c>
      <c r="D213" s="103"/>
      <c r="H213" s="71"/>
      <c r="Q213" s="130"/>
    </row>
    <row r="214" spans="1:17" ht="15.75">
      <c r="A214" s="101"/>
      <c r="B214" s="102"/>
      <c r="C214" s="103"/>
      <c r="D214" s="103"/>
      <c r="H214" s="80"/>
      <c r="Q214" s="130"/>
    </row>
    <row r="215" spans="1:17" s="83" customFormat="1" ht="25.5">
      <c r="A215" s="101" t="s">
        <v>353</v>
      </c>
      <c r="B215" s="102" t="s">
        <v>8</v>
      </c>
      <c r="C215" s="103"/>
      <c r="D215" s="103"/>
      <c r="E215" s="166"/>
      <c r="F215" s="71"/>
      <c r="G215" s="151"/>
      <c r="H215" s="80"/>
      <c r="Q215" s="130"/>
    </row>
    <row r="216" spans="1:17" ht="15.75">
      <c r="A216" s="104"/>
      <c r="B216" s="102"/>
      <c r="C216" s="105"/>
      <c r="D216" s="105"/>
      <c r="F216" s="78"/>
      <c r="G216" s="155"/>
      <c r="H216" s="83"/>
      <c r="I216" s="60"/>
      <c r="J216" s="60"/>
      <c r="M216" s="60"/>
      <c r="N216" s="60"/>
      <c r="O216" s="60"/>
      <c r="Q216" s="131"/>
    </row>
    <row r="217" spans="1:17" ht="15.75">
      <c r="A217" s="101"/>
      <c r="B217" s="102" t="s">
        <v>320</v>
      </c>
      <c r="C217" s="103">
        <f>711.8*0.67</f>
        <v>476.906</v>
      </c>
      <c r="D217" s="103"/>
      <c r="H217" s="71"/>
      <c r="I217" s="60"/>
      <c r="J217" s="60"/>
      <c r="M217" s="60"/>
      <c r="N217" s="60"/>
      <c r="O217" s="60"/>
      <c r="Q217" s="130"/>
    </row>
    <row r="218" spans="1:17" ht="15.75">
      <c r="A218" s="101"/>
      <c r="B218" s="102"/>
      <c r="C218" s="103"/>
      <c r="D218" s="103"/>
      <c r="H218" s="80"/>
      <c r="I218" s="60"/>
      <c r="J218" s="60"/>
      <c r="M218" s="60"/>
      <c r="N218" s="60"/>
      <c r="O218" s="60"/>
      <c r="Q218" s="130"/>
    </row>
    <row r="219" spans="1:8" ht="63.75">
      <c r="A219" s="57" t="s">
        <v>354</v>
      </c>
      <c r="B219" s="70" t="s">
        <v>372</v>
      </c>
      <c r="H219" s="80"/>
    </row>
    <row r="220" spans="1:8" ht="15.75">
      <c r="A220" s="92"/>
      <c r="B220" s="70"/>
      <c r="H220" s="80"/>
    </row>
    <row r="221" spans="2:8" ht="15.75">
      <c r="B221" s="70" t="s">
        <v>320</v>
      </c>
      <c r="C221" s="71">
        <f>0.2*(C109+176)</f>
        <v>39.422222222222224</v>
      </c>
      <c r="H221" s="71"/>
    </row>
    <row r="222" spans="2:8" ht="15.75">
      <c r="B222" s="70"/>
      <c r="H222" s="80"/>
    </row>
    <row r="223" spans="1:8" ht="106.5" customHeight="1">
      <c r="A223" s="57" t="s">
        <v>355</v>
      </c>
      <c r="B223" s="23" t="s">
        <v>46</v>
      </c>
      <c r="H223" s="80"/>
    </row>
    <row r="224" spans="1:8" ht="15.75">
      <c r="A224" s="92"/>
      <c r="B224" s="93"/>
      <c r="H224" s="80"/>
    </row>
    <row r="225" spans="2:8" ht="15.75">
      <c r="B225" s="70" t="s">
        <v>326</v>
      </c>
      <c r="C225" s="71">
        <f>C109</f>
        <v>21.11111111111111</v>
      </c>
      <c r="E225" s="127"/>
      <c r="H225" s="71"/>
    </row>
    <row r="226" spans="2:8" ht="15.75" hidden="1">
      <c r="B226" s="70"/>
      <c r="H226" s="71"/>
    </row>
    <row r="227" spans="1:8" ht="43.5" customHeight="1" hidden="1">
      <c r="A227" s="57" t="s">
        <v>47</v>
      </c>
      <c r="B227" s="23" t="s">
        <v>48</v>
      </c>
      <c r="H227" s="80"/>
    </row>
    <row r="228" spans="1:8" ht="15.75" hidden="1">
      <c r="A228" s="92"/>
      <c r="B228" s="93"/>
      <c r="H228" s="80"/>
    </row>
    <row r="229" spans="2:8" ht="15.75" hidden="1">
      <c r="B229" s="70" t="s">
        <v>326</v>
      </c>
      <c r="C229" s="73">
        <v>0</v>
      </c>
      <c r="H229" s="71"/>
    </row>
    <row r="230" spans="2:8" ht="15.75" hidden="1">
      <c r="B230" s="70"/>
      <c r="H230" s="80"/>
    </row>
    <row r="231" spans="1:8" ht="51" hidden="1">
      <c r="A231" s="57" t="s">
        <v>58</v>
      </c>
      <c r="B231" s="93" t="s">
        <v>172</v>
      </c>
      <c r="H231" s="80"/>
    </row>
    <row r="232" spans="1:8" ht="15.75" hidden="1">
      <c r="A232" s="92"/>
      <c r="B232" s="93"/>
      <c r="H232" s="80"/>
    </row>
    <row r="233" spans="2:8" ht="15.75" hidden="1">
      <c r="B233" s="70" t="s">
        <v>322</v>
      </c>
      <c r="C233" s="73">
        <f>C113</f>
        <v>0</v>
      </c>
      <c r="H233" s="71"/>
    </row>
    <row r="234" spans="2:8" ht="15.75" hidden="1">
      <c r="B234" s="70"/>
      <c r="H234" s="80"/>
    </row>
    <row r="235" spans="1:8" ht="25.5" hidden="1">
      <c r="A235" s="57" t="s">
        <v>58</v>
      </c>
      <c r="B235" s="93" t="s">
        <v>59</v>
      </c>
      <c r="H235" s="80"/>
    </row>
    <row r="236" spans="1:8" ht="15.75" hidden="1">
      <c r="A236" s="92"/>
      <c r="B236" s="93"/>
      <c r="H236" s="80"/>
    </row>
    <row r="237" spans="2:8" ht="15.75" hidden="1">
      <c r="B237" s="70" t="s">
        <v>326</v>
      </c>
      <c r="C237" s="73">
        <f>C117</f>
        <v>0</v>
      </c>
      <c r="E237" s="127"/>
      <c r="H237" s="71"/>
    </row>
    <row r="238" spans="2:8" ht="15.75">
      <c r="B238" s="70"/>
      <c r="H238" s="80"/>
    </row>
    <row r="239" spans="1:8" ht="38.25">
      <c r="A239" s="57" t="s">
        <v>28</v>
      </c>
      <c r="B239" s="93" t="s">
        <v>29</v>
      </c>
      <c r="H239" s="80"/>
    </row>
    <row r="240" spans="1:8" ht="15.75">
      <c r="A240" s="92"/>
      <c r="B240" s="93"/>
      <c r="H240" s="80"/>
    </row>
    <row r="241" spans="2:8" ht="15.75">
      <c r="B241" s="70" t="s">
        <v>326</v>
      </c>
      <c r="C241" s="71">
        <v>176</v>
      </c>
      <c r="H241" s="71"/>
    </row>
    <row r="242" spans="2:8" ht="15.75" hidden="1">
      <c r="B242" s="70"/>
      <c r="H242" s="80"/>
    </row>
    <row r="243" spans="1:8" ht="51" hidden="1">
      <c r="A243" s="57" t="s">
        <v>356</v>
      </c>
      <c r="B243" s="70" t="s">
        <v>17</v>
      </c>
      <c r="H243" s="80"/>
    </row>
    <row r="244" spans="2:8" ht="15.75" hidden="1">
      <c r="B244" s="70"/>
      <c r="H244" s="80"/>
    </row>
    <row r="245" spans="2:8" ht="15.75" hidden="1">
      <c r="B245" s="70" t="s">
        <v>326</v>
      </c>
      <c r="C245" s="73">
        <v>0</v>
      </c>
      <c r="H245" s="71"/>
    </row>
    <row r="246" spans="2:8" ht="15.75" hidden="1">
      <c r="B246" s="70"/>
      <c r="H246" s="80"/>
    </row>
    <row r="247" spans="1:8" ht="51" hidden="1">
      <c r="A247" s="57" t="s">
        <v>357</v>
      </c>
      <c r="B247" s="70" t="s">
        <v>18</v>
      </c>
      <c r="H247" s="80"/>
    </row>
    <row r="248" spans="2:8" ht="15.75" hidden="1">
      <c r="B248" s="70"/>
      <c r="H248" s="80"/>
    </row>
    <row r="249" spans="2:8" ht="15.75" hidden="1">
      <c r="B249" s="70" t="s">
        <v>326</v>
      </c>
      <c r="C249" s="73">
        <v>0</v>
      </c>
      <c r="E249" s="127"/>
      <c r="H249" s="71"/>
    </row>
    <row r="250" spans="2:8" ht="15.75">
      <c r="B250" s="70"/>
      <c r="H250" s="80"/>
    </row>
    <row r="251" spans="1:8" ht="51">
      <c r="A251" s="57" t="s">
        <v>11</v>
      </c>
      <c r="B251" s="70" t="s">
        <v>134</v>
      </c>
      <c r="H251" s="80"/>
    </row>
    <row r="252" spans="2:8" ht="15.75">
      <c r="B252" s="70"/>
      <c r="H252" s="80"/>
    </row>
    <row r="253" spans="2:8" ht="15.75">
      <c r="B253" s="70" t="s">
        <v>320</v>
      </c>
      <c r="C253" s="71">
        <f>912.35-C217</f>
        <v>435.444</v>
      </c>
      <c r="H253" s="71"/>
    </row>
    <row r="254" spans="2:8" ht="15.75">
      <c r="B254" s="70"/>
      <c r="H254" s="80"/>
    </row>
    <row r="255" spans="1:8" ht="51">
      <c r="A255" s="57" t="s">
        <v>12</v>
      </c>
      <c r="B255" s="70" t="s">
        <v>110</v>
      </c>
      <c r="H255" s="80"/>
    </row>
    <row r="256" spans="2:8" ht="15.75">
      <c r="B256" s="70"/>
      <c r="H256" s="80"/>
    </row>
    <row r="257" spans="2:8" ht="15.75">
      <c r="B257" s="70" t="s">
        <v>326</v>
      </c>
      <c r="C257" s="71">
        <f>C105/0.15</f>
        <v>373.33333333333337</v>
      </c>
      <c r="H257" s="71"/>
    </row>
    <row r="258" spans="2:8" ht="15.75">
      <c r="B258" s="70"/>
      <c r="H258" s="80"/>
    </row>
    <row r="259" spans="1:8" ht="25.5">
      <c r="A259" s="57" t="s">
        <v>30</v>
      </c>
      <c r="B259" s="70" t="s">
        <v>343</v>
      </c>
      <c r="H259" s="80"/>
    </row>
    <row r="260" spans="2:8" ht="15.75">
      <c r="B260" s="70"/>
      <c r="H260" s="80"/>
    </row>
    <row r="261" spans="2:8" ht="15.75">
      <c r="B261" s="70" t="s">
        <v>344</v>
      </c>
      <c r="C261" s="71">
        <v>4</v>
      </c>
      <c r="H261" s="71"/>
    </row>
    <row r="262" spans="2:8" ht="15.75">
      <c r="B262" s="70"/>
      <c r="H262" s="80"/>
    </row>
    <row r="263" spans="1:17" s="83" customFormat="1" ht="63.75">
      <c r="A263" s="57" t="s">
        <v>31</v>
      </c>
      <c r="B263" s="70" t="s">
        <v>234</v>
      </c>
      <c r="C263" s="71"/>
      <c r="D263" s="71"/>
      <c r="E263" s="166"/>
      <c r="F263" s="71"/>
      <c r="G263" s="151"/>
      <c r="H263" s="80"/>
      <c r="I263" s="81"/>
      <c r="J263" s="82"/>
      <c r="M263" s="84"/>
      <c r="N263" s="84"/>
      <c r="O263" s="84"/>
      <c r="Q263" s="127"/>
    </row>
    <row r="264" spans="2:17" ht="15.75">
      <c r="B264" s="70"/>
      <c r="C264" s="78"/>
      <c r="D264" s="78"/>
      <c r="E264" s="170"/>
      <c r="F264" s="78"/>
      <c r="G264" s="155"/>
      <c r="H264" s="83"/>
      <c r="Q264" s="129"/>
    </row>
    <row r="265" spans="2:8" ht="15.75">
      <c r="B265" s="70" t="s">
        <v>341</v>
      </c>
      <c r="H265" s="71"/>
    </row>
    <row r="266" spans="2:8" ht="15.75">
      <c r="B266" s="70"/>
      <c r="H266" s="80"/>
    </row>
    <row r="267" spans="1:17" s="10" customFormat="1" ht="15.75">
      <c r="A267" s="57"/>
      <c r="B267" s="79" t="s">
        <v>321</v>
      </c>
      <c r="C267" s="75"/>
      <c r="D267" s="75"/>
      <c r="E267" s="167"/>
      <c r="F267" s="75"/>
      <c r="G267" s="148"/>
      <c r="H267" s="67"/>
      <c r="I267" s="35"/>
      <c r="J267" s="31"/>
      <c r="M267" s="39"/>
      <c r="N267" s="39"/>
      <c r="O267" s="39"/>
      <c r="Q267" s="128"/>
    </row>
    <row r="268" spans="1:17" s="10" customFormat="1" ht="15.75" hidden="1">
      <c r="A268" s="57"/>
      <c r="B268" s="79"/>
      <c r="C268" s="75"/>
      <c r="D268" s="75"/>
      <c r="E268" s="167"/>
      <c r="F268" s="75"/>
      <c r="G268" s="148"/>
      <c r="H268" s="67"/>
      <c r="I268" s="35"/>
      <c r="J268" s="31"/>
      <c r="M268" s="39"/>
      <c r="N268" s="39"/>
      <c r="O268" s="39"/>
      <c r="Q268" s="128"/>
    </row>
    <row r="269" spans="1:17" s="10" customFormat="1" ht="15.75" customHeight="1" hidden="1">
      <c r="A269" s="16" t="s">
        <v>345</v>
      </c>
      <c r="B269" s="12" t="s">
        <v>36</v>
      </c>
      <c r="C269" s="64"/>
      <c r="E269" s="163"/>
      <c r="G269" s="147"/>
      <c r="H269" s="71"/>
      <c r="I269" s="35"/>
      <c r="J269" s="31"/>
      <c r="M269" s="39"/>
      <c r="N269" s="39"/>
      <c r="O269" s="39"/>
      <c r="Q269" s="136"/>
    </row>
    <row r="270" ht="15.75" customHeight="1" hidden="1">
      <c r="H270" s="80"/>
    </row>
    <row r="271" spans="1:15" ht="63.75" hidden="1">
      <c r="A271" s="57" t="s">
        <v>358</v>
      </c>
      <c r="B271" s="70" t="s">
        <v>60</v>
      </c>
      <c r="C271" s="94"/>
      <c r="H271" s="80"/>
      <c r="I271" s="60"/>
      <c r="J271" s="60"/>
      <c r="M271" s="60"/>
      <c r="N271" s="60"/>
      <c r="O271" s="60"/>
    </row>
    <row r="272" spans="2:15" ht="15.75" hidden="1">
      <c r="B272" s="70"/>
      <c r="C272" s="94"/>
      <c r="H272" s="80"/>
      <c r="I272" s="60"/>
      <c r="J272" s="60"/>
      <c r="M272" s="60"/>
      <c r="N272" s="60"/>
      <c r="O272" s="60"/>
    </row>
    <row r="273" spans="2:15" ht="15.75" hidden="1">
      <c r="B273" s="70" t="s">
        <v>320</v>
      </c>
      <c r="C273" s="96">
        <v>0</v>
      </c>
      <c r="H273" s="71"/>
      <c r="I273" s="60"/>
      <c r="J273" s="60"/>
      <c r="M273" s="60"/>
      <c r="N273" s="60"/>
      <c r="O273" s="60"/>
    </row>
    <row r="274" ht="15.75" customHeight="1" hidden="1">
      <c r="H274" s="80"/>
    </row>
    <row r="275" spans="1:17" ht="15.75" customHeight="1" hidden="1">
      <c r="A275" s="65"/>
      <c r="B275" s="12" t="s">
        <v>61</v>
      </c>
      <c r="C275" s="75"/>
      <c r="D275" s="75"/>
      <c r="E275" s="167"/>
      <c r="F275" s="75"/>
      <c r="G275" s="148"/>
      <c r="Q275" s="128"/>
    </row>
    <row r="276" spans="1:17" ht="15.75" customHeight="1">
      <c r="A276" s="65"/>
      <c r="B276" s="12"/>
      <c r="C276" s="75"/>
      <c r="D276" s="75"/>
      <c r="E276" s="167"/>
      <c r="F276" s="75"/>
      <c r="G276" s="148"/>
      <c r="Q276" s="128"/>
    </row>
    <row r="277" spans="1:17" ht="15.75">
      <c r="A277" s="16" t="s">
        <v>345</v>
      </c>
      <c r="B277" s="12" t="s">
        <v>318</v>
      </c>
      <c r="C277" s="64"/>
      <c r="D277" s="10"/>
      <c r="E277" s="163"/>
      <c r="F277" s="10"/>
      <c r="G277" s="147"/>
      <c r="H277" s="10"/>
      <c r="Q277" s="136"/>
    </row>
    <row r="278" spans="1:17" ht="15.75">
      <c r="A278" s="16"/>
      <c r="B278" s="12"/>
      <c r="C278" s="64"/>
      <c r="D278" s="10"/>
      <c r="E278" s="163"/>
      <c r="F278" s="10"/>
      <c r="G278" s="147"/>
      <c r="H278" s="10"/>
      <c r="Q278" s="136"/>
    </row>
    <row r="279" spans="1:8" ht="67.5" customHeight="1">
      <c r="A279" s="57" t="s">
        <v>0</v>
      </c>
      <c r="B279" s="95" t="s">
        <v>2</v>
      </c>
      <c r="H279" s="80"/>
    </row>
    <row r="280" spans="2:8" ht="15.75">
      <c r="B280" s="70"/>
      <c r="H280" s="80"/>
    </row>
    <row r="281" spans="2:8" ht="15.75">
      <c r="B281" s="70" t="s">
        <v>322</v>
      </c>
      <c r="C281" s="71">
        <v>351</v>
      </c>
      <c r="H281" s="71"/>
    </row>
    <row r="282" spans="2:8" ht="15.75" hidden="1">
      <c r="B282" s="70"/>
      <c r="H282" s="71"/>
    </row>
    <row r="283" spans="1:13" ht="89.25" hidden="1">
      <c r="A283" s="57" t="s">
        <v>1</v>
      </c>
      <c r="B283" s="95" t="s">
        <v>3</v>
      </c>
      <c r="H283" s="80"/>
      <c r="K283" s="13"/>
      <c r="M283" s="95"/>
    </row>
    <row r="284" spans="2:8" ht="15.75" hidden="1">
      <c r="B284" s="70"/>
      <c r="H284" s="80"/>
    </row>
    <row r="285" spans="2:8" ht="15.75" hidden="1">
      <c r="B285" s="70" t="s">
        <v>322</v>
      </c>
      <c r="C285" s="73">
        <v>0</v>
      </c>
      <c r="H285" s="71"/>
    </row>
    <row r="286" spans="1:17" ht="15.75" hidden="1">
      <c r="A286" s="16"/>
      <c r="B286" s="12"/>
      <c r="C286" s="64"/>
      <c r="D286" s="10"/>
      <c r="E286" s="163"/>
      <c r="F286" s="10"/>
      <c r="G286" s="147"/>
      <c r="H286" s="10"/>
      <c r="Q286" s="136"/>
    </row>
    <row r="287" spans="1:8" ht="67.5" customHeight="1" hidden="1">
      <c r="A287" s="57" t="s">
        <v>358</v>
      </c>
      <c r="B287" s="95" t="s">
        <v>221</v>
      </c>
      <c r="H287" s="80"/>
    </row>
    <row r="288" spans="2:8" ht="15.75" hidden="1">
      <c r="B288" s="70"/>
      <c r="H288" s="80"/>
    </row>
    <row r="289" spans="2:8" ht="15.75" hidden="1">
      <c r="B289" s="70" t="s">
        <v>322</v>
      </c>
      <c r="C289" s="73">
        <v>0</v>
      </c>
      <c r="H289" s="71"/>
    </row>
    <row r="290" spans="2:8" ht="15.75" hidden="1">
      <c r="B290" s="70"/>
      <c r="H290" s="71"/>
    </row>
    <row r="291" spans="1:13" ht="89.25" hidden="1">
      <c r="A291" s="57" t="s">
        <v>248</v>
      </c>
      <c r="B291" s="95" t="s">
        <v>249</v>
      </c>
      <c r="H291" s="80"/>
      <c r="K291" s="13"/>
      <c r="M291" s="95"/>
    </row>
    <row r="292" spans="2:8" ht="15.75" hidden="1">
      <c r="B292" s="70"/>
      <c r="H292" s="80"/>
    </row>
    <row r="293" spans="2:8" ht="15.75" hidden="1">
      <c r="B293" s="70" t="s">
        <v>322</v>
      </c>
      <c r="C293" s="73">
        <v>0</v>
      </c>
      <c r="H293" s="71"/>
    </row>
    <row r="294" spans="2:8" ht="15.75" hidden="1">
      <c r="B294" s="70"/>
      <c r="C294" s="73"/>
      <c r="H294" s="71"/>
    </row>
    <row r="295" spans="1:13" ht="89.25" hidden="1">
      <c r="A295" s="57" t="s">
        <v>205</v>
      </c>
      <c r="B295" s="95" t="s">
        <v>206</v>
      </c>
      <c r="H295" s="80"/>
      <c r="K295" s="13"/>
      <c r="M295" s="95"/>
    </row>
    <row r="296" spans="2:8" ht="15.75" hidden="1">
      <c r="B296" s="70"/>
      <c r="H296" s="80"/>
    </row>
    <row r="297" spans="2:8" ht="15.75" hidden="1">
      <c r="B297" s="70" t="s">
        <v>322</v>
      </c>
      <c r="C297" s="73">
        <v>0</v>
      </c>
      <c r="E297" s="127"/>
      <c r="H297" s="71"/>
    </row>
    <row r="298" spans="2:8" ht="15.75" hidden="1">
      <c r="B298" s="70"/>
      <c r="H298" s="71"/>
    </row>
    <row r="299" spans="1:11" ht="63.75" hidden="1">
      <c r="A299" s="57" t="s">
        <v>98</v>
      </c>
      <c r="B299" s="95" t="s">
        <v>99</v>
      </c>
      <c r="H299" s="80"/>
      <c r="K299" s="70"/>
    </row>
    <row r="300" spans="2:8" ht="15.75" hidden="1">
      <c r="B300" s="70"/>
      <c r="H300" s="80"/>
    </row>
    <row r="301" spans="2:17" ht="15.75" hidden="1">
      <c r="B301" s="70" t="s">
        <v>322</v>
      </c>
      <c r="C301" s="73">
        <v>0</v>
      </c>
      <c r="H301" s="71"/>
      <c r="Q301" s="139"/>
    </row>
    <row r="302" spans="2:8" ht="15.75" hidden="1">
      <c r="B302" s="70"/>
      <c r="C302" s="73"/>
      <c r="H302" s="71"/>
    </row>
    <row r="303" spans="1:8" ht="63.75" hidden="1">
      <c r="A303" s="57" t="s">
        <v>261</v>
      </c>
      <c r="B303" s="95" t="s">
        <v>263</v>
      </c>
      <c r="H303" s="80"/>
    </row>
    <row r="304" spans="2:8" ht="15.75" hidden="1">
      <c r="B304" s="70"/>
      <c r="H304" s="80"/>
    </row>
    <row r="305" spans="2:8" ht="15.75" hidden="1">
      <c r="B305" s="70" t="s">
        <v>322</v>
      </c>
      <c r="C305" s="73">
        <v>0</v>
      </c>
      <c r="H305" s="71"/>
    </row>
    <row r="306" spans="2:8" ht="15.75" hidden="1">
      <c r="B306" s="70"/>
      <c r="C306" s="73"/>
      <c r="H306" s="71"/>
    </row>
    <row r="307" spans="1:11" ht="63.75" hidden="1">
      <c r="A307" s="57" t="s">
        <v>33</v>
      </c>
      <c r="B307" s="95" t="s">
        <v>174</v>
      </c>
      <c r="H307" s="80"/>
      <c r="K307" s="13"/>
    </row>
    <row r="308" spans="2:8" ht="15.75" hidden="1">
      <c r="B308" s="70"/>
      <c r="H308" s="80"/>
    </row>
    <row r="309" spans="2:8" ht="15.75" hidden="1">
      <c r="B309" s="70" t="s">
        <v>322</v>
      </c>
      <c r="C309" s="73">
        <v>0</v>
      </c>
      <c r="E309" s="127"/>
      <c r="H309" s="71"/>
    </row>
    <row r="310" spans="2:8" ht="15.75" hidden="1">
      <c r="B310" s="70"/>
      <c r="C310" s="73"/>
      <c r="H310" s="71"/>
    </row>
    <row r="311" spans="1:13" ht="89.25" hidden="1">
      <c r="A311" s="57" t="s">
        <v>34</v>
      </c>
      <c r="B311" s="95" t="s">
        <v>204</v>
      </c>
      <c r="H311" s="80"/>
      <c r="K311" s="13"/>
      <c r="M311" s="95"/>
    </row>
    <row r="312" spans="2:8" ht="15.75" hidden="1">
      <c r="B312" s="70"/>
      <c r="H312" s="80"/>
    </row>
    <row r="313" spans="2:8" ht="15.75" hidden="1">
      <c r="B313" s="70" t="s">
        <v>322</v>
      </c>
      <c r="C313" s="73">
        <v>0</v>
      </c>
      <c r="E313" s="127"/>
      <c r="H313" s="71"/>
    </row>
    <row r="314" spans="1:17" ht="15.75" hidden="1">
      <c r="A314" s="16"/>
      <c r="B314" s="12"/>
      <c r="C314" s="64"/>
      <c r="D314" s="10"/>
      <c r="F314" s="10"/>
      <c r="G314" s="147"/>
      <c r="H314" s="10"/>
      <c r="Q314" s="136"/>
    </row>
    <row r="315" spans="1:11" ht="63.75" hidden="1">
      <c r="A315" s="57" t="s">
        <v>175</v>
      </c>
      <c r="B315" s="95" t="s">
        <v>62</v>
      </c>
      <c r="H315" s="80"/>
      <c r="K315" s="13"/>
    </row>
    <row r="316" spans="2:8" ht="15.75" hidden="1">
      <c r="B316" s="70"/>
      <c r="H316" s="80"/>
    </row>
    <row r="317" spans="2:8" ht="15.75" hidden="1">
      <c r="B317" s="70" t="s">
        <v>322</v>
      </c>
      <c r="C317" s="73">
        <v>0</v>
      </c>
      <c r="E317" s="127"/>
      <c r="H317" s="71"/>
    </row>
    <row r="318" spans="2:8" ht="15.75" hidden="1">
      <c r="B318" s="70"/>
      <c r="C318" s="73"/>
      <c r="H318" s="71"/>
    </row>
    <row r="319" spans="1:11" ht="89.25" hidden="1">
      <c r="A319" s="57" t="s">
        <v>302</v>
      </c>
      <c r="B319" s="95" t="s">
        <v>214</v>
      </c>
      <c r="H319" s="80"/>
      <c r="K319" s="13"/>
    </row>
    <row r="320" spans="2:8" ht="15.75" hidden="1">
      <c r="B320" s="70"/>
      <c r="H320" s="80"/>
    </row>
    <row r="321" spans="2:8" ht="15.75" hidden="1">
      <c r="B321" s="70" t="s">
        <v>322</v>
      </c>
      <c r="C321" s="73">
        <v>0</v>
      </c>
      <c r="H321" s="71"/>
    </row>
    <row r="322" spans="2:17" ht="15.75" hidden="1">
      <c r="B322" s="70"/>
      <c r="C322" s="73"/>
      <c r="H322" s="71"/>
      <c r="Q322" s="139"/>
    </row>
    <row r="323" spans="1:8" ht="63.75" hidden="1">
      <c r="A323" s="57" t="s">
        <v>303</v>
      </c>
      <c r="B323" s="95" t="s">
        <v>293</v>
      </c>
      <c r="H323" s="80"/>
    </row>
    <row r="324" spans="2:8" ht="15.75" hidden="1">
      <c r="B324" s="70"/>
      <c r="H324" s="80"/>
    </row>
    <row r="325" spans="2:8" ht="15.75" hidden="1">
      <c r="B325" s="70" t="s">
        <v>322</v>
      </c>
      <c r="C325" s="73">
        <v>0</v>
      </c>
      <c r="E325" s="127"/>
      <c r="H325" s="71"/>
    </row>
    <row r="326" spans="2:17" ht="15.75" hidden="1">
      <c r="B326" s="70"/>
      <c r="C326" s="73"/>
      <c r="H326" s="71"/>
      <c r="Q326" s="139"/>
    </row>
    <row r="327" spans="1:8" ht="63.75" hidden="1">
      <c r="A327" s="57" t="s">
        <v>82</v>
      </c>
      <c r="B327" s="95" t="s">
        <v>294</v>
      </c>
      <c r="H327" s="80"/>
    </row>
    <row r="328" spans="2:8" ht="15.75" hidden="1">
      <c r="B328" s="70"/>
      <c r="H328" s="80"/>
    </row>
    <row r="329" spans="2:8" ht="15.75" hidden="1">
      <c r="B329" s="70" t="s">
        <v>322</v>
      </c>
      <c r="C329" s="73">
        <v>0</v>
      </c>
      <c r="H329" s="71"/>
    </row>
    <row r="330" spans="2:8" ht="15.75" hidden="1">
      <c r="B330" s="70"/>
      <c r="C330" s="73"/>
      <c r="H330" s="71"/>
    </row>
    <row r="331" spans="1:11" ht="89.25" hidden="1">
      <c r="A331" s="57" t="s">
        <v>279</v>
      </c>
      <c r="B331" s="95" t="s">
        <v>215</v>
      </c>
      <c r="H331" s="80"/>
      <c r="K331" s="70"/>
    </row>
    <row r="332" spans="2:8" ht="15.75" hidden="1">
      <c r="B332" s="70"/>
      <c r="H332" s="80"/>
    </row>
    <row r="333" spans="2:8" ht="15.75" hidden="1">
      <c r="B333" s="70" t="s">
        <v>322</v>
      </c>
      <c r="C333" s="73">
        <v>0</v>
      </c>
      <c r="E333" s="127"/>
      <c r="H333" s="71"/>
    </row>
    <row r="334" spans="2:17" ht="15.75" hidden="1">
      <c r="B334" s="70"/>
      <c r="C334" s="73"/>
      <c r="H334" s="71"/>
      <c r="Q334" s="139"/>
    </row>
    <row r="335" spans="1:11" ht="76.5" hidden="1">
      <c r="A335" s="57" t="s">
        <v>359</v>
      </c>
      <c r="B335" s="95" t="s">
        <v>365</v>
      </c>
      <c r="H335" s="80"/>
      <c r="K335" s="70"/>
    </row>
    <row r="336" spans="2:11" ht="15.75" hidden="1">
      <c r="B336" s="95"/>
      <c r="H336" s="80"/>
      <c r="K336" s="70"/>
    </row>
    <row r="337" spans="2:8" ht="38.25" hidden="1">
      <c r="B337" s="70" t="s">
        <v>368</v>
      </c>
      <c r="H337" s="80"/>
    </row>
    <row r="338" spans="2:8" ht="15.75" hidden="1">
      <c r="B338" s="70" t="s">
        <v>322</v>
      </c>
      <c r="C338" s="73">
        <v>0</v>
      </c>
      <c r="H338" s="71"/>
    </row>
    <row r="339" spans="2:8" ht="15.75" hidden="1">
      <c r="B339" s="70"/>
      <c r="C339" s="73"/>
      <c r="H339" s="71"/>
    </row>
    <row r="340" spans="2:8" ht="25.5" hidden="1">
      <c r="B340" s="70" t="s">
        <v>363</v>
      </c>
      <c r="C340" s="73"/>
      <c r="H340" s="71"/>
    </row>
    <row r="341" spans="2:8" ht="15.75" hidden="1">
      <c r="B341" s="70" t="s">
        <v>326</v>
      </c>
      <c r="C341" s="73">
        <v>0</v>
      </c>
      <c r="H341" s="71"/>
    </row>
    <row r="342" spans="2:8" ht="15.75" hidden="1">
      <c r="B342" s="70"/>
      <c r="C342" s="73"/>
      <c r="H342" s="71"/>
    </row>
    <row r="343" spans="2:8" ht="76.5" hidden="1">
      <c r="B343" s="70" t="s">
        <v>369</v>
      </c>
      <c r="C343" s="73"/>
      <c r="H343" s="71"/>
    </row>
    <row r="344" spans="2:8" ht="15.75" hidden="1">
      <c r="B344" s="70" t="s">
        <v>364</v>
      </c>
      <c r="C344" s="73">
        <v>0</v>
      </c>
      <c r="H344" s="71"/>
    </row>
    <row r="345" spans="2:8" ht="15.75" hidden="1">
      <c r="B345" s="70"/>
      <c r="C345" s="73"/>
      <c r="H345" s="71"/>
    </row>
    <row r="346" spans="2:8" ht="51" hidden="1">
      <c r="B346" s="70" t="s">
        <v>366</v>
      </c>
      <c r="C346" s="73"/>
      <c r="H346" s="71"/>
    </row>
    <row r="347" spans="2:8" ht="15.75" hidden="1">
      <c r="B347" s="70" t="s">
        <v>323</v>
      </c>
      <c r="C347" s="73">
        <v>0</v>
      </c>
      <c r="E347" s="127"/>
      <c r="H347" s="71"/>
    </row>
    <row r="348" spans="2:8" ht="15.75" hidden="1">
      <c r="B348" s="70"/>
      <c r="C348" s="73"/>
      <c r="H348" s="71"/>
    </row>
    <row r="349" spans="2:8" ht="63.75" hidden="1">
      <c r="B349" s="70" t="s">
        <v>367</v>
      </c>
      <c r="C349" s="73"/>
      <c r="H349" s="71"/>
    </row>
    <row r="350" spans="2:8" ht="15.75" hidden="1">
      <c r="B350" s="70" t="s">
        <v>364</v>
      </c>
      <c r="C350" s="73">
        <v>0</v>
      </c>
      <c r="H350" s="71"/>
    </row>
    <row r="351" spans="2:17" ht="15.75" hidden="1">
      <c r="B351" s="70"/>
      <c r="H351" s="71"/>
      <c r="Q351" s="139"/>
    </row>
    <row r="352" spans="1:8" ht="63.75" hidden="1">
      <c r="A352" s="57" t="s">
        <v>265</v>
      </c>
      <c r="B352" s="95" t="s">
        <v>63</v>
      </c>
      <c r="H352" s="80"/>
    </row>
    <row r="353" spans="2:8" ht="15.75" hidden="1">
      <c r="B353" s="70"/>
      <c r="H353" s="80"/>
    </row>
    <row r="354" spans="2:8" ht="15.75" hidden="1">
      <c r="B354" s="70" t="s">
        <v>322</v>
      </c>
      <c r="C354" s="73">
        <v>0</v>
      </c>
      <c r="H354" s="71"/>
    </row>
    <row r="355" spans="2:17" ht="15.75" hidden="1">
      <c r="B355" s="70"/>
      <c r="H355" s="71"/>
      <c r="Q355" s="139"/>
    </row>
    <row r="356" spans="1:8" ht="63.75" hidden="1">
      <c r="A356" s="57" t="s">
        <v>266</v>
      </c>
      <c r="B356" s="95" t="s">
        <v>64</v>
      </c>
      <c r="H356" s="80"/>
    </row>
    <row r="357" spans="2:8" ht="15.75" hidden="1">
      <c r="B357" s="70"/>
      <c r="H357" s="80"/>
    </row>
    <row r="358" spans="2:8" ht="15.75" hidden="1">
      <c r="B358" s="70" t="s">
        <v>322</v>
      </c>
      <c r="C358" s="73">
        <v>0</v>
      </c>
      <c r="E358" s="127"/>
      <c r="H358" s="71"/>
    </row>
    <row r="359" spans="2:8" ht="15.75" hidden="1">
      <c r="B359" s="70"/>
      <c r="C359" s="73"/>
      <c r="H359" s="71"/>
    </row>
    <row r="360" spans="1:8" ht="63.75" hidden="1">
      <c r="A360" s="57" t="s">
        <v>267</v>
      </c>
      <c r="B360" s="95" t="s">
        <v>263</v>
      </c>
      <c r="H360" s="80"/>
    </row>
    <row r="361" spans="2:8" ht="15.75" hidden="1">
      <c r="B361" s="70"/>
      <c r="H361" s="80"/>
    </row>
    <row r="362" spans="2:8" ht="15.75" hidden="1">
      <c r="B362" s="70" t="s">
        <v>322</v>
      </c>
      <c r="C362" s="73">
        <v>0</v>
      </c>
      <c r="H362" s="71"/>
    </row>
    <row r="363" spans="2:8" ht="15.75" hidden="1">
      <c r="B363" s="70"/>
      <c r="C363" s="73"/>
      <c r="H363" s="71"/>
    </row>
    <row r="364" spans="1:17" s="8" customFormat="1" ht="63.75" hidden="1">
      <c r="A364" s="9" t="s">
        <v>268</v>
      </c>
      <c r="B364" s="13" t="s">
        <v>270</v>
      </c>
      <c r="C364" s="97"/>
      <c r="D364" s="6"/>
      <c r="E364" s="166"/>
      <c r="F364" s="6"/>
      <c r="G364" s="158"/>
      <c r="H364" s="22"/>
      <c r="I364" s="34"/>
      <c r="J364" s="30"/>
      <c r="M364" s="38"/>
      <c r="N364" s="38"/>
      <c r="O364" s="38"/>
      <c r="Q364" s="134"/>
    </row>
    <row r="365" spans="1:17" s="8" customFormat="1" ht="15.75" hidden="1">
      <c r="A365" s="9"/>
      <c r="B365" s="13"/>
      <c r="C365" s="97"/>
      <c r="D365" s="6"/>
      <c r="E365" s="166"/>
      <c r="F365" s="6"/>
      <c r="G365" s="158"/>
      <c r="H365" s="22"/>
      <c r="I365" s="34"/>
      <c r="J365" s="30"/>
      <c r="M365" s="38"/>
      <c r="N365" s="38"/>
      <c r="O365" s="38"/>
      <c r="Q365" s="134"/>
    </row>
    <row r="366" spans="1:17" s="8" customFormat="1" ht="15.75" hidden="1">
      <c r="A366" s="9"/>
      <c r="B366" s="13" t="s">
        <v>322</v>
      </c>
      <c r="C366" s="98">
        <v>0</v>
      </c>
      <c r="D366" s="6"/>
      <c r="E366" s="166"/>
      <c r="F366" s="6"/>
      <c r="G366" s="158"/>
      <c r="H366" s="6"/>
      <c r="I366" s="34"/>
      <c r="J366" s="30"/>
      <c r="M366" s="38"/>
      <c r="N366" s="38"/>
      <c r="O366" s="38"/>
      <c r="Q366" s="134"/>
    </row>
    <row r="367" spans="1:17" s="8" customFormat="1" ht="15.75" hidden="1">
      <c r="A367" s="11"/>
      <c r="B367" s="20"/>
      <c r="C367" s="20"/>
      <c r="D367" s="19"/>
      <c r="E367" s="166"/>
      <c r="F367" s="19"/>
      <c r="G367" s="159"/>
      <c r="H367" s="19"/>
      <c r="I367" s="34"/>
      <c r="J367" s="30"/>
      <c r="M367" s="38"/>
      <c r="N367" s="38"/>
      <c r="O367" s="38"/>
      <c r="Q367" s="140"/>
    </row>
    <row r="368" spans="1:17" s="8" customFormat="1" ht="63.75" hidden="1">
      <c r="A368" s="9" t="s">
        <v>305</v>
      </c>
      <c r="B368" s="13" t="s">
        <v>271</v>
      </c>
      <c r="C368" s="97"/>
      <c r="D368" s="6"/>
      <c r="E368" s="166"/>
      <c r="F368" s="6"/>
      <c r="G368" s="158"/>
      <c r="H368" s="22"/>
      <c r="I368" s="34"/>
      <c r="J368" s="30"/>
      <c r="M368" s="38"/>
      <c r="N368" s="38"/>
      <c r="O368" s="38"/>
      <c r="Q368" s="134"/>
    </row>
    <row r="369" spans="1:17" s="8" customFormat="1" ht="15.75" hidden="1">
      <c r="A369" s="9"/>
      <c r="B369" s="13"/>
      <c r="C369" s="97"/>
      <c r="D369" s="6"/>
      <c r="E369" s="166"/>
      <c r="F369" s="6"/>
      <c r="G369" s="158"/>
      <c r="H369" s="22"/>
      <c r="I369" s="34"/>
      <c r="J369" s="30"/>
      <c r="M369" s="38"/>
      <c r="N369" s="38"/>
      <c r="O369" s="38"/>
      <c r="Q369" s="134"/>
    </row>
    <row r="370" spans="1:17" s="8" customFormat="1" ht="15.75" hidden="1">
      <c r="A370" s="9"/>
      <c r="B370" s="13" t="s">
        <v>322</v>
      </c>
      <c r="C370" s="98">
        <v>0</v>
      </c>
      <c r="D370" s="6"/>
      <c r="E370" s="127"/>
      <c r="F370" s="6"/>
      <c r="G370" s="158"/>
      <c r="H370" s="6"/>
      <c r="I370" s="34"/>
      <c r="J370" s="30"/>
      <c r="M370" s="38"/>
      <c r="N370" s="38"/>
      <c r="O370" s="38"/>
      <c r="Q370" s="134"/>
    </row>
    <row r="371" spans="1:17" s="8" customFormat="1" ht="15.75" hidden="1">
      <c r="A371" s="9"/>
      <c r="B371" s="13"/>
      <c r="C371" s="97"/>
      <c r="D371" s="6"/>
      <c r="E371" s="166"/>
      <c r="F371" s="6"/>
      <c r="G371" s="158"/>
      <c r="H371" s="6"/>
      <c r="I371" s="34"/>
      <c r="J371" s="30"/>
      <c r="M371" s="38"/>
      <c r="N371" s="38"/>
      <c r="O371" s="38"/>
      <c r="Q371" s="134"/>
    </row>
    <row r="372" spans="1:17" s="8" customFormat="1" ht="76.5" hidden="1">
      <c r="A372" s="9" t="s">
        <v>269</v>
      </c>
      <c r="B372" s="13" t="s">
        <v>83</v>
      </c>
      <c r="C372" s="6"/>
      <c r="D372" s="6"/>
      <c r="E372" s="166"/>
      <c r="F372" s="6"/>
      <c r="G372" s="141"/>
      <c r="H372" s="22"/>
      <c r="Q372" s="134"/>
    </row>
    <row r="373" spans="1:17" s="8" customFormat="1" ht="15.75" hidden="1">
      <c r="A373" s="9"/>
      <c r="B373" s="13"/>
      <c r="C373" s="6"/>
      <c r="D373" s="6"/>
      <c r="E373" s="166"/>
      <c r="F373" s="6"/>
      <c r="G373" s="141"/>
      <c r="H373" s="22"/>
      <c r="Q373" s="134"/>
    </row>
    <row r="374" spans="1:17" s="8" customFormat="1" ht="15.75" hidden="1">
      <c r="A374" s="9"/>
      <c r="B374" s="13" t="s">
        <v>322</v>
      </c>
      <c r="C374" s="7">
        <v>0</v>
      </c>
      <c r="D374" s="6"/>
      <c r="E374" s="127"/>
      <c r="F374" s="6"/>
      <c r="G374" s="141"/>
      <c r="H374" s="6"/>
      <c r="Q374" s="134"/>
    </row>
    <row r="375" spans="1:17" s="8" customFormat="1" ht="15.75" hidden="1">
      <c r="A375" s="11"/>
      <c r="B375" s="20"/>
      <c r="C375" s="20"/>
      <c r="D375" s="19"/>
      <c r="E375" s="166"/>
      <c r="F375" s="19"/>
      <c r="G375" s="159"/>
      <c r="H375" s="19"/>
      <c r="I375" s="34"/>
      <c r="J375" s="30"/>
      <c r="M375" s="38"/>
      <c r="N375" s="38"/>
      <c r="O375" s="38"/>
      <c r="Q375" s="140"/>
    </row>
    <row r="376" spans="1:17" s="8" customFormat="1" ht="63.75" hidden="1">
      <c r="A376" s="9" t="s">
        <v>280</v>
      </c>
      <c r="B376" s="13" t="s">
        <v>274</v>
      </c>
      <c r="C376" s="97"/>
      <c r="D376" s="6"/>
      <c r="E376" s="166"/>
      <c r="F376" s="6"/>
      <c r="G376" s="158"/>
      <c r="H376" s="22"/>
      <c r="I376" s="34"/>
      <c r="J376" s="30"/>
      <c r="M376" s="38"/>
      <c r="N376" s="38"/>
      <c r="O376" s="38"/>
      <c r="Q376" s="134"/>
    </row>
    <row r="377" spans="1:17" s="8" customFormat="1" ht="15.75" hidden="1">
      <c r="A377" s="9"/>
      <c r="B377" s="13"/>
      <c r="C377" s="97"/>
      <c r="D377" s="6"/>
      <c r="E377" s="166"/>
      <c r="F377" s="6"/>
      <c r="G377" s="158"/>
      <c r="H377" s="22"/>
      <c r="I377" s="34"/>
      <c r="J377" s="30"/>
      <c r="M377" s="38"/>
      <c r="N377" s="38"/>
      <c r="O377" s="38"/>
      <c r="Q377" s="134"/>
    </row>
    <row r="378" spans="1:17" s="8" customFormat="1" ht="15.75" hidden="1">
      <c r="A378" s="9"/>
      <c r="B378" s="13" t="s">
        <v>322</v>
      </c>
      <c r="C378" s="98">
        <v>0</v>
      </c>
      <c r="D378" s="6"/>
      <c r="E378" s="166"/>
      <c r="F378" s="6"/>
      <c r="G378" s="158"/>
      <c r="H378" s="6"/>
      <c r="I378" s="34"/>
      <c r="J378" s="30"/>
      <c r="M378" s="38"/>
      <c r="N378" s="38"/>
      <c r="O378" s="38"/>
      <c r="Q378" s="134"/>
    </row>
    <row r="379" spans="1:17" s="8" customFormat="1" ht="15.75" hidden="1">
      <c r="A379" s="11"/>
      <c r="B379" s="20"/>
      <c r="C379" s="20"/>
      <c r="D379" s="19"/>
      <c r="E379" s="166"/>
      <c r="F379" s="19"/>
      <c r="G379" s="159"/>
      <c r="H379" s="19"/>
      <c r="I379" s="34"/>
      <c r="J379" s="21"/>
      <c r="M379" s="38"/>
      <c r="N379" s="38"/>
      <c r="O379" s="38"/>
      <c r="Q379" s="140"/>
    </row>
    <row r="380" spans="1:17" s="8" customFormat="1" ht="63.75" hidden="1">
      <c r="A380" s="9" t="s">
        <v>281</v>
      </c>
      <c r="B380" s="13" t="s">
        <v>272</v>
      </c>
      <c r="C380" s="97"/>
      <c r="D380" s="6"/>
      <c r="E380" s="166"/>
      <c r="F380" s="6"/>
      <c r="G380" s="158"/>
      <c r="H380" s="22"/>
      <c r="I380" s="34"/>
      <c r="J380" s="30"/>
      <c r="M380" s="38"/>
      <c r="N380" s="38"/>
      <c r="O380" s="38"/>
      <c r="Q380" s="134"/>
    </row>
    <row r="381" spans="1:17" s="8" customFormat="1" ht="15.75" hidden="1">
      <c r="A381" s="9"/>
      <c r="B381" s="13"/>
      <c r="C381" s="97"/>
      <c r="D381" s="6"/>
      <c r="E381" s="166"/>
      <c r="F381" s="6"/>
      <c r="G381" s="158"/>
      <c r="H381" s="22"/>
      <c r="I381" s="34"/>
      <c r="J381" s="30"/>
      <c r="M381" s="38"/>
      <c r="N381" s="38"/>
      <c r="O381" s="38"/>
      <c r="Q381" s="134"/>
    </row>
    <row r="382" spans="1:17" s="8" customFormat="1" ht="15.75" hidden="1">
      <c r="A382" s="9"/>
      <c r="B382" s="13" t="s">
        <v>322</v>
      </c>
      <c r="C382" s="98">
        <v>0</v>
      </c>
      <c r="D382" s="6"/>
      <c r="E382" s="166"/>
      <c r="F382" s="6"/>
      <c r="G382" s="158"/>
      <c r="H382" s="6"/>
      <c r="I382" s="34"/>
      <c r="J382" s="30"/>
      <c r="M382" s="38"/>
      <c r="N382" s="38"/>
      <c r="O382" s="38"/>
      <c r="Q382" s="134"/>
    </row>
    <row r="383" spans="1:17" s="8" customFormat="1" ht="15.75" hidden="1">
      <c r="A383" s="11"/>
      <c r="B383" s="20"/>
      <c r="C383" s="20"/>
      <c r="D383" s="19"/>
      <c r="E383" s="166"/>
      <c r="F383" s="19"/>
      <c r="G383" s="159"/>
      <c r="H383" s="19"/>
      <c r="I383" s="34"/>
      <c r="J383" s="30"/>
      <c r="M383" s="38"/>
      <c r="N383" s="38"/>
      <c r="O383" s="38"/>
      <c r="Q383" s="140"/>
    </row>
    <row r="384" spans="1:17" s="8" customFormat="1" ht="63.75" hidden="1">
      <c r="A384" s="9" t="s">
        <v>282</v>
      </c>
      <c r="B384" s="13" t="s">
        <v>273</v>
      </c>
      <c r="C384" s="97"/>
      <c r="D384" s="6"/>
      <c r="E384" s="166"/>
      <c r="F384" s="6"/>
      <c r="G384" s="158"/>
      <c r="H384" s="22"/>
      <c r="I384" s="34"/>
      <c r="J384" s="30"/>
      <c r="M384" s="38"/>
      <c r="N384" s="38"/>
      <c r="O384" s="38"/>
      <c r="Q384" s="134"/>
    </row>
    <row r="385" spans="1:17" s="8" customFormat="1" ht="15.75" hidden="1">
      <c r="A385" s="9"/>
      <c r="B385" s="13"/>
      <c r="C385" s="97"/>
      <c r="D385" s="6"/>
      <c r="E385" s="166"/>
      <c r="F385" s="6"/>
      <c r="G385" s="158"/>
      <c r="H385" s="22"/>
      <c r="I385" s="34"/>
      <c r="J385" s="30"/>
      <c r="M385" s="38"/>
      <c r="N385" s="38"/>
      <c r="O385" s="38"/>
      <c r="Q385" s="134"/>
    </row>
    <row r="386" spans="1:17" s="8" customFormat="1" ht="15.75" hidden="1">
      <c r="A386" s="9"/>
      <c r="B386" s="13" t="s">
        <v>322</v>
      </c>
      <c r="C386" s="98">
        <v>0</v>
      </c>
      <c r="D386" s="6"/>
      <c r="E386" s="166"/>
      <c r="F386" s="6"/>
      <c r="G386" s="158"/>
      <c r="H386" s="6"/>
      <c r="I386" s="34"/>
      <c r="J386" s="30"/>
      <c r="M386" s="38"/>
      <c r="N386" s="38"/>
      <c r="O386" s="38"/>
      <c r="Q386" s="134"/>
    </row>
    <row r="387" spans="1:17" s="8" customFormat="1" ht="15.75" hidden="1">
      <c r="A387" s="11"/>
      <c r="B387" s="20"/>
      <c r="C387" s="20"/>
      <c r="D387" s="19"/>
      <c r="E387" s="166"/>
      <c r="F387" s="19"/>
      <c r="G387" s="159"/>
      <c r="H387" s="19"/>
      <c r="I387" s="34"/>
      <c r="J387" s="30"/>
      <c r="M387" s="38"/>
      <c r="N387" s="38"/>
      <c r="O387" s="38"/>
      <c r="Q387" s="140"/>
    </row>
    <row r="388" spans="1:17" s="8" customFormat="1" ht="63.75" hidden="1">
      <c r="A388" s="9" t="s">
        <v>360</v>
      </c>
      <c r="B388" s="13" t="s">
        <v>275</v>
      </c>
      <c r="C388" s="97"/>
      <c r="D388" s="6"/>
      <c r="E388" s="166"/>
      <c r="F388" s="6"/>
      <c r="G388" s="158"/>
      <c r="H388" s="22"/>
      <c r="I388" s="34"/>
      <c r="J388" s="30"/>
      <c r="M388" s="38"/>
      <c r="N388" s="38"/>
      <c r="O388" s="38"/>
      <c r="Q388" s="134"/>
    </row>
    <row r="389" spans="1:17" s="8" customFormat="1" ht="15.75" hidden="1">
      <c r="A389" s="9"/>
      <c r="B389" s="13"/>
      <c r="C389" s="97"/>
      <c r="D389" s="6"/>
      <c r="E389" s="166"/>
      <c r="F389" s="6"/>
      <c r="G389" s="158"/>
      <c r="H389" s="22"/>
      <c r="I389" s="34"/>
      <c r="J389" s="30"/>
      <c r="M389" s="38"/>
      <c r="N389" s="38"/>
      <c r="O389" s="38"/>
      <c r="Q389" s="134"/>
    </row>
    <row r="390" spans="1:17" s="8" customFormat="1" ht="15.75" hidden="1">
      <c r="A390" s="9"/>
      <c r="B390" s="13" t="s">
        <v>322</v>
      </c>
      <c r="C390" s="98">
        <v>0</v>
      </c>
      <c r="D390" s="6"/>
      <c r="E390" s="166"/>
      <c r="F390" s="6"/>
      <c r="G390" s="158"/>
      <c r="H390" s="6"/>
      <c r="I390" s="34"/>
      <c r="J390" s="30"/>
      <c r="M390" s="38"/>
      <c r="N390" s="38"/>
      <c r="O390" s="38"/>
      <c r="Q390" s="134"/>
    </row>
    <row r="391" spans="1:17" s="8" customFormat="1" ht="15.75" hidden="1">
      <c r="A391" s="9"/>
      <c r="B391" s="13"/>
      <c r="C391" s="97"/>
      <c r="D391" s="6"/>
      <c r="E391" s="166"/>
      <c r="F391" s="6"/>
      <c r="G391" s="158"/>
      <c r="H391" s="22"/>
      <c r="I391" s="34"/>
      <c r="J391" s="30"/>
      <c r="M391" s="38"/>
      <c r="N391" s="38"/>
      <c r="O391" s="38"/>
      <c r="Q391" s="141"/>
    </row>
    <row r="392" spans="1:17" s="8" customFormat="1" ht="76.5" hidden="1">
      <c r="A392" s="9" t="s">
        <v>111</v>
      </c>
      <c r="B392" s="13" t="s">
        <v>264</v>
      </c>
      <c r="C392" s="97"/>
      <c r="D392" s="6"/>
      <c r="E392" s="166"/>
      <c r="F392" s="6"/>
      <c r="G392" s="158"/>
      <c r="H392" s="22"/>
      <c r="Q392" s="134"/>
    </row>
    <row r="393" spans="1:17" s="8" customFormat="1" ht="15.75" hidden="1">
      <c r="A393" s="9"/>
      <c r="B393" s="13"/>
      <c r="C393" s="97"/>
      <c r="D393" s="6"/>
      <c r="E393" s="166"/>
      <c r="F393" s="6"/>
      <c r="G393" s="158"/>
      <c r="H393" s="22"/>
      <c r="Q393" s="134"/>
    </row>
    <row r="394" spans="1:17" s="8" customFormat="1" ht="15.75" hidden="1">
      <c r="A394" s="9"/>
      <c r="B394" s="13" t="s">
        <v>322</v>
      </c>
      <c r="C394" s="98">
        <v>0</v>
      </c>
      <c r="D394" s="6"/>
      <c r="E394" s="166"/>
      <c r="F394" s="6"/>
      <c r="G394" s="158"/>
      <c r="H394" s="6"/>
      <c r="Q394" s="134"/>
    </row>
    <row r="395" spans="2:8" ht="15.75" hidden="1">
      <c r="B395" s="70"/>
      <c r="C395" s="73"/>
      <c r="H395" s="71"/>
    </row>
    <row r="396" spans="1:17" s="8" customFormat="1" ht="63.75" hidden="1">
      <c r="A396" s="9" t="s">
        <v>176</v>
      </c>
      <c r="B396" s="13" t="s">
        <v>276</v>
      </c>
      <c r="C396" s="97"/>
      <c r="D396" s="6"/>
      <c r="E396" s="166"/>
      <c r="F396" s="6"/>
      <c r="G396" s="158"/>
      <c r="H396" s="22"/>
      <c r="I396" s="34"/>
      <c r="J396" s="30"/>
      <c r="M396" s="38"/>
      <c r="N396" s="38"/>
      <c r="O396" s="38"/>
      <c r="Q396" s="134"/>
    </row>
    <row r="397" spans="1:17" s="8" customFormat="1" ht="15.75" hidden="1">
      <c r="A397" s="9"/>
      <c r="B397" s="13"/>
      <c r="C397" s="97"/>
      <c r="D397" s="6"/>
      <c r="E397" s="166"/>
      <c r="F397" s="6"/>
      <c r="G397" s="158"/>
      <c r="H397" s="22"/>
      <c r="I397" s="34"/>
      <c r="J397" s="30"/>
      <c r="M397" s="38"/>
      <c r="N397" s="38"/>
      <c r="O397" s="38"/>
      <c r="Q397" s="134"/>
    </row>
    <row r="398" spans="1:17" s="8" customFormat="1" ht="15.75" hidden="1">
      <c r="A398" s="9"/>
      <c r="B398" s="13" t="s">
        <v>322</v>
      </c>
      <c r="C398" s="98">
        <v>0</v>
      </c>
      <c r="D398" s="6"/>
      <c r="E398" s="166"/>
      <c r="F398" s="6"/>
      <c r="G398" s="158"/>
      <c r="H398" s="6"/>
      <c r="I398" s="34"/>
      <c r="J398" s="30"/>
      <c r="M398" s="38"/>
      <c r="N398" s="38"/>
      <c r="O398" s="38"/>
      <c r="Q398" s="134"/>
    </row>
    <row r="399" spans="1:17" s="8" customFormat="1" ht="15.75" hidden="1">
      <c r="A399" s="11"/>
      <c r="B399" s="20"/>
      <c r="C399" s="20"/>
      <c r="D399" s="19"/>
      <c r="E399" s="166"/>
      <c r="F399" s="19"/>
      <c r="G399" s="159"/>
      <c r="H399" s="19"/>
      <c r="I399" s="34"/>
      <c r="J399" s="30"/>
      <c r="M399" s="38"/>
      <c r="N399" s="38"/>
      <c r="O399" s="38"/>
      <c r="Q399" s="140"/>
    </row>
    <row r="400" spans="1:17" s="8" customFormat="1" ht="63.75" hidden="1">
      <c r="A400" s="9" t="s">
        <v>177</v>
      </c>
      <c r="B400" s="13" t="s">
        <v>277</v>
      </c>
      <c r="C400" s="97"/>
      <c r="D400" s="6"/>
      <c r="E400" s="166"/>
      <c r="F400" s="6"/>
      <c r="G400" s="158"/>
      <c r="H400" s="22"/>
      <c r="I400" s="34"/>
      <c r="J400" s="30"/>
      <c r="M400" s="38"/>
      <c r="N400" s="38"/>
      <c r="O400" s="38"/>
      <c r="Q400" s="134"/>
    </row>
    <row r="401" spans="1:17" s="8" customFormat="1" ht="15.75" hidden="1">
      <c r="A401" s="9"/>
      <c r="B401" s="13"/>
      <c r="C401" s="97"/>
      <c r="D401" s="6"/>
      <c r="E401" s="166"/>
      <c r="F401" s="6"/>
      <c r="G401" s="158"/>
      <c r="H401" s="22"/>
      <c r="I401" s="34"/>
      <c r="J401" s="30"/>
      <c r="M401" s="38"/>
      <c r="N401" s="38"/>
      <c r="O401" s="38"/>
      <c r="Q401" s="134"/>
    </row>
    <row r="402" spans="1:17" s="8" customFormat="1" ht="15.75" hidden="1">
      <c r="A402" s="9"/>
      <c r="B402" s="13" t="s">
        <v>322</v>
      </c>
      <c r="C402" s="98">
        <v>0</v>
      </c>
      <c r="D402" s="6"/>
      <c r="E402" s="166"/>
      <c r="F402" s="6"/>
      <c r="G402" s="158"/>
      <c r="H402" s="6"/>
      <c r="I402" s="34"/>
      <c r="J402" s="30"/>
      <c r="M402" s="38"/>
      <c r="N402" s="38"/>
      <c r="O402" s="38"/>
      <c r="Q402" s="134"/>
    </row>
    <row r="403" spans="1:17" s="8" customFormat="1" ht="15.75" hidden="1">
      <c r="A403" s="11"/>
      <c r="B403" s="20"/>
      <c r="C403" s="20"/>
      <c r="D403" s="19"/>
      <c r="E403" s="166"/>
      <c r="F403" s="19"/>
      <c r="G403" s="159"/>
      <c r="H403" s="19"/>
      <c r="I403" s="34"/>
      <c r="J403" s="30"/>
      <c r="M403" s="38"/>
      <c r="N403" s="38"/>
      <c r="O403" s="38"/>
      <c r="Q403" s="140"/>
    </row>
    <row r="404" spans="1:17" s="8" customFormat="1" ht="63.75" hidden="1">
      <c r="A404" s="9" t="s">
        <v>178</v>
      </c>
      <c r="B404" s="13" t="s">
        <v>304</v>
      </c>
      <c r="C404" s="97"/>
      <c r="D404" s="6"/>
      <c r="E404" s="166"/>
      <c r="F404" s="6"/>
      <c r="G404" s="158"/>
      <c r="H404" s="22"/>
      <c r="I404" s="34"/>
      <c r="J404" s="30"/>
      <c r="M404" s="38"/>
      <c r="N404" s="38"/>
      <c r="O404" s="38"/>
      <c r="Q404" s="134"/>
    </row>
    <row r="405" spans="1:17" s="8" customFormat="1" ht="15.75" hidden="1">
      <c r="A405" s="9"/>
      <c r="B405" s="13"/>
      <c r="C405" s="97"/>
      <c r="D405" s="6"/>
      <c r="E405" s="166"/>
      <c r="F405" s="6"/>
      <c r="G405" s="158"/>
      <c r="H405" s="22"/>
      <c r="I405" s="34"/>
      <c r="J405" s="30"/>
      <c r="M405" s="38"/>
      <c r="N405" s="38"/>
      <c r="O405" s="38"/>
      <c r="Q405" s="134"/>
    </row>
    <row r="406" spans="1:17" s="8" customFormat="1" ht="15.75" hidden="1">
      <c r="A406" s="9"/>
      <c r="B406" s="13" t="s">
        <v>322</v>
      </c>
      <c r="C406" s="98">
        <v>0</v>
      </c>
      <c r="D406" s="6"/>
      <c r="E406" s="166"/>
      <c r="F406" s="6"/>
      <c r="G406" s="158"/>
      <c r="H406" s="6"/>
      <c r="I406" s="34"/>
      <c r="J406" s="30"/>
      <c r="M406" s="38"/>
      <c r="N406" s="38"/>
      <c r="O406" s="38"/>
      <c r="Q406" s="134"/>
    </row>
    <row r="407" spans="1:17" s="8" customFormat="1" ht="15.75" hidden="1">
      <c r="A407" s="11"/>
      <c r="B407" s="20"/>
      <c r="C407" s="20"/>
      <c r="D407" s="19"/>
      <c r="E407" s="166"/>
      <c r="F407" s="19"/>
      <c r="G407" s="159"/>
      <c r="H407" s="19"/>
      <c r="I407" s="34"/>
      <c r="J407" s="30"/>
      <c r="M407" s="38"/>
      <c r="N407" s="38"/>
      <c r="O407" s="38"/>
      <c r="Q407" s="140"/>
    </row>
    <row r="408" spans="1:17" s="8" customFormat="1" ht="63.75" hidden="1">
      <c r="A408" s="9" t="s">
        <v>306</v>
      </c>
      <c r="B408" s="13" t="s">
        <v>278</v>
      </c>
      <c r="C408" s="97"/>
      <c r="D408" s="6"/>
      <c r="E408" s="166"/>
      <c r="F408" s="6"/>
      <c r="G408" s="158"/>
      <c r="H408" s="22"/>
      <c r="I408" s="34"/>
      <c r="J408" s="30"/>
      <c r="M408" s="38"/>
      <c r="N408" s="38"/>
      <c r="O408" s="38"/>
      <c r="Q408" s="134"/>
    </row>
    <row r="409" spans="1:17" s="8" customFormat="1" ht="15.75" hidden="1">
      <c r="A409" s="9"/>
      <c r="B409" s="13"/>
      <c r="C409" s="97"/>
      <c r="D409" s="6"/>
      <c r="E409" s="166"/>
      <c r="F409" s="6"/>
      <c r="G409" s="158"/>
      <c r="H409" s="22"/>
      <c r="I409" s="34"/>
      <c r="J409" s="30"/>
      <c r="M409" s="38"/>
      <c r="N409" s="38"/>
      <c r="O409" s="38"/>
      <c r="Q409" s="134"/>
    </row>
    <row r="410" spans="1:17" s="8" customFormat="1" ht="15.75" hidden="1">
      <c r="A410" s="9"/>
      <c r="B410" s="13" t="s">
        <v>322</v>
      </c>
      <c r="C410" s="98">
        <v>0</v>
      </c>
      <c r="D410" s="6"/>
      <c r="E410" s="166"/>
      <c r="F410" s="6"/>
      <c r="G410" s="158"/>
      <c r="H410" s="6"/>
      <c r="I410" s="34"/>
      <c r="J410" s="30"/>
      <c r="M410" s="38"/>
      <c r="N410" s="38"/>
      <c r="O410" s="38"/>
      <c r="Q410" s="134"/>
    </row>
    <row r="411" spans="2:15" ht="15.75" hidden="1">
      <c r="B411" s="70"/>
      <c r="H411" s="80"/>
      <c r="I411" s="60"/>
      <c r="J411" s="60"/>
      <c r="M411" s="60"/>
      <c r="N411" s="60"/>
      <c r="O411" s="60"/>
    </row>
    <row r="412" spans="1:15" ht="89.25" hidden="1">
      <c r="A412" s="57" t="s">
        <v>283</v>
      </c>
      <c r="B412" s="70" t="s">
        <v>262</v>
      </c>
      <c r="H412" s="80"/>
      <c r="I412" s="60"/>
      <c r="J412" s="60"/>
      <c r="M412" s="60"/>
      <c r="N412" s="60"/>
      <c r="O412" s="60"/>
    </row>
    <row r="413" spans="2:15" ht="15.75" hidden="1">
      <c r="B413" s="70"/>
      <c r="H413" s="80"/>
      <c r="I413" s="60"/>
      <c r="J413" s="60"/>
      <c r="M413" s="60"/>
      <c r="N413" s="60"/>
      <c r="O413" s="60"/>
    </row>
    <row r="414" spans="2:15" ht="15.75" hidden="1">
      <c r="B414" s="70" t="s">
        <v>322</v>
      </c>
      <c r="C414" s="73">
        <v>0</v>
      </c>
      <c r="E414" s="127"/>
      <c r="H414" s="71"/>
      <c r="I414" s="60"/>
      <c r="J414" s="60"/>
      <c r="M414" s="60"/>
      <c r="N414" s="60"/>
      <c r="O414" s="60"/>
    </row>
    <row r="415" spans="2:15" ht="15.75" hidden="1">
      <c r="B415" s="70"/>
      <c r="C415" s="73"/>
      <c r="H415" s="71"/>
      <c r="I415" s="60"/>
      <c r="J415" s="60"/>
      <c r="M415" s="60"/>
      <c r="N415" s="60"/>
      <c r="O415" s="60"/>
    </row>
    <row r="416" spans="1:17" s="8" customFormat="1" ht="76.5" hidden="1">
      <c r="A416" s="9" t="s">
        <v>179</v>
      </c>
      <c r="B416" s="13" t="s">
        <v>112</v>
      </c>
      <c r="C416" s="97"/>
      <c r="D416" s="6"/>
      <c r="E416" s="166"/>
      <c r="F416" s="6"/>
      <c r="G416" s="158"/>
      <c r="H416" s="22"/>
      <c r="I416" s="34"/>
      <c r="J416" s="30"/>
      <c r="M416" s="38"/>
      <c r="N416" s="38"/>
      <c r="O416" s="38"/>
      <c r="Q416" s="134"/>
    </row>
    <row r="417" spans="1:17" s="8" customFormat="1" ht="15.75" hidden="1">
      <c r="A417" s="9"/>
      <c r="B417" s="13"/>
      <c r="C417" s="97"/>
      <c r="D417" s="6"/>
      <c r="E417" s="166"/>
      <c r="F417" s="6"/>
      <c r="G417" s="158"/>
      <c r="H417" s="22"/>
      <c r="I417" s="34"/>
      <c r="J417" s="30"/>
      <c r="M417" s="38"/>
      <c r="N417" s="38"/>
      <c r="O417" s="38"/>
      <c r="Q417" s="134"/>
    </row>
    <row r="418" spans="1:17" s="8" customFormat="1" ht="15.75" hidden="1">
      <c r="A418" s="9"/>
      <c r="B418" s="13" t="s">
        <v>322</v>
      </c>
      <c r="C418" s="98">
        <v>0</v>
      </c>
      <c r="D418" s="6"/>
      <c r="E418" s="166"/>
      <c r="F418" s="6"/>
      <c r="G418" s="158"/>
      <c r="H418" s="6"/>
      <c r="I418" s="34"/>
      <c r="J418" s="30"/>
      <c r="M418" s="38"/>
      <c r="N418" s="38"/>
      <c r="O418" s="38"/>
      <c r="Q418" s="134"/>
    </row>
    <row r="419" spans="1:17" s="8" customFormat="1" ht="15.75" hidden="1">
      <c r="A419" s="9"/>
      <c r="B419" s="13"/>
      <c r="C419" s="98"/>
      <c r="D419" s="6"/>
      <c r="E419" s="166"/>
      <c r="F419" s="6"/>
      <c r="G419" s="158"/>
      <c r="H419" s="6"/>
      <c r="I419" s="34"/>
      <c r="J419" s="30"/>
      <c r="M419" s="38"/>
      <c r="N419" s="38"/>
      <c r="O419" s="38"/>
      <c r="Q419" s="134"/>
    </row>
    <row r="420" spans="1:17" s="8" customFormat="1" ht="102" hidden="1">
      <c r="A420" s="9" t="s">
        <v>180</v>
      </c>
      <c r="B420" s="13" t="s">
        <v>216</v>
      </c>
      <c r="C420" s="97"/>
      <c r="D420" s="6"/>
      <c r="E420" s="166"/>
      <c r="F420" s="6"/>
      <c r="G420" s="158"/>
      <c r="H420" s="22"/>
      <c r="I420" s="34"/>
      <c r="J420" s="30"/>
      <c r="K420" s="95"/>
      <c r="M420" s="38"/>
      <c r="N420" s="38"/>
      <c r="O420" s="38"/>
      <c r="Q420" s="134"/>
    </row>
    <row r="421" spans="1:17" s="8" customFormat="1" ht="15.75" hidden="1">
      <c r="A421" s="9"/>
      <c r="B421" s="13"/>
      <c r="C421" s="97"/>
      <c r="D421" s="6"/>
      <c r="E421" s="166"/>
      <c r="F421" s="6"/>
      <c r="G421" s="158"/>
      <c r="H421" s="22"/>
      <c r="I421" s="34"/>
      <c r="J421" s="30"/>
      <c r="M421" s="38"/>
      <c r="N421" s="38"/>
      <c r="O421" s="38"/>
      <c r="Q421" s="134"/>
    </row>
    <row r="422" spans="1:17" s="8" customFormat="1" ht="15.75" hidden="1">
      <c r="A422" s="9"/>
      <c r="B422" s="13" t="s">
        <v>322</v>
      </c>
      <c r="C422" s="98">
        <v>0</v>
      </c>
      <c r="D422" s="6"/>
      <c r="E422" s="127"/>
      <c r="F422" s="6"/>
      <c r="G422" s="158"/>
      <c r="H422" s="6"/>
      <c r="I422" s="34"/>
      <c r="J422" s="30"/>
      <c r="M422" s="38"/>
      <c r="N422" s="38"/>
      <c r="O422" s="38"/>
      <c r="Q422" s="134"/>
    </row>
    <row r="423" spans="1:17" s="8" customFormat="1" ht="15.75" hidden="1">
      <c r="A423" s="9"/>
      <c r="B423" s="13"/>
      <c r="C423" s="98"/>
      <c r="D423" s="6"/>
      <c r="E423" s="166"/>
      <c r="F423" s="6"/>
      <c r="G423" s="158"/>
      <c r="H423" s="6"/>
      <c r="I423" s="34"/>
      <c r="J423" s="30"/>
      <c r="M423" s="38"/>
      <c r="N423" s="38"/>
      <c r="O423" s="38"/>
      <c r="Q423" s="134"/>
    </row>
    <row r="424" spans="1:17" s="8" customFormat="1" ht="76.5" hidden="1">
      <c r="A424" s="9" t="s">
        <v>181</v>
      </c>
      <c r="B424" s="13" t="s">
        <v>182</v>
      </c>
      <c r="C424" s="97"/>
      <c r="D424" s="6"/>
      <c r="E424" s="166"/>
      <c r="F424" s="6"/>
      <c r="G424" s="158"/>
      <c r="H424" s="22"/>
      <c r="I424" s="34"/>
      <c r="J424" s="30"/>
      <c r="M424" s="38"/>
      <c r="N424" s="38"/>
      <c r="O424" s="38"/>
      <c r="Q424" s="134"/>
    </row>
    <row r="425" spans="1:17" s="8" customFormat="1" ht="15.75" hidden="1">
      <c r="A425" s="9"/>
      <c r="B425" s="13"/>
      <c r="C425" s="97"/>
      <c r="D425" s="6"/>
      <c r="E425" s="166"/>
      <c r="F425" s="6"/>
      <c r="G425" s="158"/>
      <c r="H425" s="22"/>
      <c r="I425" s="34"/>
      <c r="J425" s="30"/>
      <c r="M425" s="38"/>
      <c r="N425" s="38"/>
      <c r="O425" s="38"/>
      <c r="Q425" s="134"/>
    </row>
    <row r="426" spans="1:17" s="8" customFormat="1" ht="15.75" hidden="1">
      <c r="A426" s="9"/>
      <c r="B426" s="13" t="s">
        <v>322</v>
      </c>
      <c r="C426" s="98">
        <v>0</v>
      </c>
      <c r="D426" s="6"/>
      <c r="E426" s="127"/>
      <c r="F426" s="6"/>
      <c r="G426" s="158"/>
      <c r="H426" s="6"/>
      <c r="I426" s="34"/>
      <c r="J426" s="30"/>
      <c r="M426" s="38"/>
      <c r="N426" s="38"/>
      <c r="O426" s="38"/>
      <c r="Q426" s="134"/>
    </row>
    <row r="427" spans="1:17" s="8" customFormat="1" ht="15.75" hidden="1">
      <c r="A427" s="9"/>
      <c r="B427" s="13"/>
      <c r="C427" s="98"/>
      <c r="D427" s="6"/>
      <c r="E427" s="166"/>
      <c r="F427" s="6"/>
      <c r="G427" s="158"/>
      <c r="H427" s="6"/>
      <c r="I427" s="34"/>
      <c r="J427" s="30"/>
      <c r="M427" s="38"/>
      <c r="N427" s="38"/>
      <c r="O427" s="38"/>
      <c r="Q427" s="134"/>
    </row>
    <row r="428" spans="1:17" s="8" customFormat="1" ht="102" hidden="1">
      <c r="A428" s="9" t="s">
        <v>35</v>
      </c>
      <c r="B428" s="13" t="s">
        <v>217</v>
      </c>
      <c r="C428" s="97"/>
      <c r="D428" s="6"/>
      <c r="E428" s="166"/>
      <c r="F428" s="6"/>
      <c r="G428" s="158"/>
      <c r="H428" s="22"/>
      <c r="I428" s="34"/>
      <c r="J428" s="30"/>
      <c r="K428" s="95"/>
      <c r="M428" s="38"/>
      <c r="N428" s="38"/>
      <c r="O428" s="38"/>
      <c r="Q428" s="134"/>
    </row>
    <row r="429" spans="1:17" s="8" customFormat="1" ht="15.75" hidden="1">
      <c r="A429" s="9"/>
      <c r="B429" s="13"/>
      <c r="C429" s="97"/>
      <c r="D429" s="6"/>
      <c r="E429" s="166"/>
      <c r="F429" s="6"/>
      <c r="G429" s="158"/>
      <c r="H429" s="22"/>
      <c r="I429" s="34"/>
      <c r="J429" s="30"/>
      <c r="M429" s="38"/>
      <c r="N429" s="38"/>
      <c r="O429" s="38"/>
      <c r="Q429" s="134"/>
    </row>
    <row r="430" spans="1:17" s="8" customFormat="1" ht="15.75" hidden="1">
      <c r="A430" s="9"/>
      <c r="B430" s="13" t="s">
        <v>322</v>
      </c>
      <c r="C430" s="98">
        <v>0</v>
      </c>
      <c r="D430" s="6"/>
      <c r="E430" s="127"/>
      <c r="F430" s="6"/>
      <c r="G430" s="158"/>
      <c r="H430" s="6"/>
      <c r="I430" s="34"/>
      <c r="J430" s="30"/>
      <c r="M430" s="38"/>
      <c r="N430" s="38"/>
      <c r="O430" s="38"/>
      <c r="Q430" s="134"/>
    </row>
    <row r="431" spans="2:8" ht="15.75">
      <c r="B431" s="70"/>
      <c r="C431" s="85"/>
      <c r="H431" s="80"/>
    </row>
    <row r="432" spans="1:15" ht="57" customHeight="1">
      <c r="A432" s="57" t="s">
        <v>284</v>
      </c>
      <c r="B432" s="70" t="s">
        <v>14</v>
      </c>
      <c r="H432" s="80"/>
      <c r="I432" s="60"/>
      <c r="J432" s="60"/>
      <c r="M432" s="60"/>
      <c r="N432" s="60"/>
      <c r="O432" s="60"/>
    </row>
    <row r="433" spans="2:15" ht="15.75">
      <c r="B433" s="70"/>
      <c r="H433" s="80"/>
      <c r="I433" s="60"/>
      <c r="J433" s="60"/>
      <c r="M433" s="60"/>
      <c r="N433" s="60"/>
      <c r="O433" s="60"/>
    </row>
    <row r="434" spans="2:15" ht="15.75">
      <c r="B434" s="70" t="s">
        <v>15</v>
      </c>
      <c r="C434" s="71">
        <v>3</v>
      </c>
      <c r="E434" s="127"/>
      <c r="H434" s="71"/>
      <c r="I434" s="60"/>
      <c r="J434" s="60"/>
      <c r="M434" s="60"/>
      <c r="N434" s="60"/>
      <c r="O434" s="60"/>
    </row>
    <row r="435" spans="2:15" ht="15.75" hidden="1">
      <c r="B435" s="70"/>
      <c r="C435" s="73"/>
      <c r="H435" s="71"/>
      <c r="I435" s="60"/>
      <c r="J435" s="60"/>
      <c r="M435" s="60"/>
      <c r="N435" s="60"/>
      <c r="O435" s="60"/>
    </row>
    <row r="436" spans="1:17" s="8" customFormat="1" ht="102" hidden="1">
      <c r="A436" s="9" t="s">
        <v>285</v>
      </c>
      <c r="B436" s="13" t="s">
        <v>242</v>
      </c>
      <c r="C436" s="6"/>
      <c r="D436" s="6"/>
      <c r="E436" s="166"/>
      <c r="F436" s="6"/>
      <c r="G436" s="158"/>
      <c r="H436" s="22"/>
      <c r="I436" s="34"/>
      <c r="J436" s="30"/>
      <c r="M436" s="38"/>
      <c r="N436" s="38"/>
      <c r="O436" s="38"/>
      <c r="Q436" s="134"/>
    </row>
    <row r="437" spans="1:17" s="8" customFormat="1" ht="15.75" hidden="1">
      <c r="A437" s="9"/>
      <c r="B437" s="13"/>
      <c r="C437" s="6"/>
      <c r="D437" s="6"/>
      <c r="E437" s="166"/>
      <c r="F437" s="6"/>
      <c r="G437" s="158"/>
      <c r="H437" s="22"/>
      <c r="I437" s="34"/>
      <c r="J437" s="30"/>
      <c r="M437" s="38"/>
      <c r="N437" s="38"/>
      <c r="O437" s="38"/>
      <c r="Q437" s="134"/>
    </row>
    <row r="438" spans="1:17" s="8" customFormat="1" ht="15.75" hidden="1">
      <c r="A438" s="9"/>
      <c r="B438" s="13" t="s">
        <v>323</v>
      </c>
      <c r="C438" s="7">
        <v>0</v>
      </c>
      <c r="D438" s="6"/>
      <c r="E438" s="166"/>
      <c r="F438" s="6"/>
      <c r="G438" s="158"/>
      <c r="H438" s="6"/>
      <c r="I438" s="34"/>
      <c r="J438" s="30"/>
      <c r="M438" s="38"/>
      <c r="N438" s="38"/>
      <c r="O438" s="38"/>
      <c r="Q438" s="134"/>
    </row>
    <row r="439" spans="1:17" s="8" customFormat="1" ht="15.75" hidden="1">
      <c r="A439" s="9"/>
      <c r="B439" s="13"/>
      <c r="C439" s="7"/>
      <c r="D439" s="6"/>
      <c r="E439" s="166"/>
      <c r="F439" s="6"/>
      <c r="G439" s="158"/>
      <c r="H439" s="6"/>
      <c r="I439" s="34"/>
      <c r="J439" s="30"/>
      <c r="M439" s="38"/>
      <c r="N439" s="38"/>
      <c r="O439" s="38"/>
      <c r="Q439" s="134"/>
    </row>
    <row r="440" spans="1:17" s="8" customFormat="1" ht="89.25" hidden="1">
      <c r="A440" s="9" t="s">
        <v>286</v>
      </c>
      <c r="B440" s="13" t="s">
        <v>113</v>
      </c>
      <c r="C440" s="97"/>
      <c r="D440" s="6"/>
      <c r="E440" s="166"/>
      <c r="F440" s="6"/>
      <c r="G440" s="158"/>
      <c r="H440" s="22"/>
      <c r="I440" s="34"/>
      <c r="J440" s="30"/>
      <c r="M440" s="38"/>
      <c r="N440" s="38"/>
      <c r="O440" s="38"/>
      <c r="Q440" s="134"/>
    </row>
    <row r="441" spans="1:17" s="8" customFormat="1" ht="15.75" hidden="1">
      <c r="A441" s="9"/>
      <c r="B441" s="13"/>
      <c r="C441" s="97"/>
      <c r="D441" s="6"/>
      <c r="E441" s="166"/>
      <c r="F441" s="6"/>
      <c r="G441" s="158"/>
      <c r="H441" s="22"/>
      <c r="I441" s="34"/>
      <c r="J441" s="30"/>
      <c r="M441" s="38"/>
      <c r="N441" s="38"/>
      <c r="O441" s="38"/>
      <c r="Q441" s="134"/>
    </row>
    <row r="442" spans="1:17" s="8" customFormat="1" ht="15.75" hidden="1">
      <c r="A442" s="9"/>
      <c r="B442" s="13" t="s">
        <v>323</v>
      </c>
      <c r="C442" s="98">
        <v>0</v>
      </c>
      <c r="D442" s="6"/>
      <c r="E442" s="166"/>
      <c r="F442" s="6"/>
      <c r="G442" s="158"/>
      <c r="H442" s="6"/>
      <c r="I442" s="34"/>
      <c r="J442" s="30"/>
      <c r="M442" s="38"/>
      <c r="N442" s="38"/>
      <c r="O442" s="38"/>
      <c r="Q442" s="134"/>
    </row>
    <row r="443" spans="1:17" s="8" customFormat="1" ht="15.75" hidden="1">
      <c r="A443" s="9"/>
      <c r="B443" s="13"/>
      <c r="C443" s="7"/>
      <c r="D443" s="6"/>
      <c r="E443" s="166"/>
      <c r="F443" s="6"/>
      <c r="G443" s="158"/>
      <c r="H443" s="6"/>
      <c r="I443" s="34"/>
      <c r="J443" s="30"/>
      <c r="M443" s="38"/>
      <c r="N443" s="38"/>
      <c r="O443" s="38"/>
      <c r="Q443" s="134"/>
    </row>
    <row r="444" spans="1:17" s="8" customFormat="1" ht="89.25" hidden="1">
      <c r="A444" s="9" t="s">
        <v>287</v>
      </c>
      <c r="B444" s="13" t="s">
        <v>114</v>
      </c>
      <c r="C444" s="97"/>
      <c r="D444" s="6"/>
      <c r="E444" s="166"/>
      <c r="F444" s="6"/>
      <c r="G444" s="158"/>
      <c r="H444" s="22"/>
      <c r="I444" s="34"/>
      <c r="J444" s="30"/>
      <c r="M444" s="38"/>
      <c r="N444" s="38"/>
      <c r="O444" s="38"/>
      <c r="Q444" s="134"/>
    </row>
    <row r="445" spans="1:17" s="8" customFormat="1" ht="15.75" hidden="1">
      <c r="A445" s="9"/>
      <c r="B445" s="13"/>
      <c r="C445" s="97"/>
      <c r="D445" s="6"/>
      <c r="E445" s="166"/>
      <c r="F445" s="6"/>
      <c r="G445" s="158"/>
      <c r="H445" s="22"/>
      <c r="I445" s="34"/>
      <c r="J445" s="30"/>
      <c r="M445" s="38"/>
      <c r="N445" s="38"/>
      <c r="O445" s="38"/>
      <c r="Q445" s="134"/>
    </row>
    <row r="446" spans="1:17" s="8" customFormat="1" ht="15.75" hidden="1">
      <c r="A446" s="9"/>
      <c r="B446" s="13" t="s">
        <v>323</v>
      </c>
      <c r="C446" s="98">
        <v>0</v>
      </c>
      <c r="D446" s="6"/>
      <c r="E446" s="166"/>
      <c r="F446" s="6"/>
      <c r="G446" s="158"/>
      <c r="H446" s="6"/>
      <c r="I446" s="34"/>
      <c r="J446" s="30"/>
      <c r="M446" s="38"/>
      <c r="N446" s="38"/>
      <c r="O446" s="38"/>
      <c r="Q446" s="134"/>
    </row>
    <row r="447" spans="1:17" s="8" customFormat="1" ht="15.75" hidden="1">
      <c r="A447" s="9"/>
      <c r="B447" s="13"/>
      <c r="C447" s="7"/>
      <c r="D447" s="6"/>
      <c r="E447" s="166"/>
      <c r="F447" s="6"/>
      <c r="G447" s="158"/>
      <c r="H447" s="6"/>
      <c r="I447" s="34"/>
      <c r="J447" s="30"/>
      <c r="M447" s="38"/>
      <c r="N447" s="38"/>
      <c r="O447" s="38"/>
      <c r="Q447" s="134"/>
    </row>
    <row r="448" spans="1:17" s="8" customFormat="1" ht="89.25" hidden="1">
      <c r="A448" s="9" t="s">
        <v>121</v>
      </c>
      <c r="B448" s="13" t="s">
        <v>115</v>
      </c>
      <c r="C448" s="97"/>
      <c r="D448" s="6"/>
      <c r="E448" s="166"/>
      <c r="F448" s="6"/>
      <c r="G448" s="158"/>
      <c r="H448" s="22"/>
      <c r="I448" s="34"/>
      <c r="J448" s="30"/>
      <c r="M448" s="38"/>
      <c r="N448" s="38"/>
      <c r="O448" s="38"/>
      <c r="Q448" s="134"/>
    </row>
    <row r="449" spans="1:17" s="8" customFormat="1" ht="15.75" hidden="1">
      <c r="A449" s="9"/>
      <c r="B449" s="13"/>
      <c r="C449" s="97"/>
      <c r="D449" s="6"/>
      <c r="E449" s="166"/>
      <c r="F449" s="6"/>
      <c r="G449" s="158"/>
      <c r="H449" s="22"/>
      <c r="I449" s="34"/>
      <c r="J449" s="30"/>
      <c r="M449" s="38"/>
      <c r="N449" s="38"/>
      <c r="O449" s="38"/>
      <c r="Q449" s="134"/>
    </row>
    <row r="450" spans="1:17" s="8" customFormat="1" ht="15.75" hidden="1">
      <c r="A450" s="9"/>
      <c r="B450" s="13" t="s">
        <v>323</v>
      </c>
      <c r="C450" s="98">
        <v>0</v>
      </c>
      <c r="D450" s="6"/>
      <c r="E450" s="166"/>
      <c r="F450" s="6"/>
      <c r="G450" s="158"/>
      <c r="H450" s="6"/>
      <c r="I450" s="34"/>
      <c r="J450" s="30"/>
      <c r="M450" s="38"/>
      <c r="N450" s="38"/>
      <c r="O450" s="38"/>
      <c r="Q450" s="134"/>
    </row>
    <row r="451" spans="1:17" s="8" customFormat="1" ht="15.75" hidden="1">
      <c r="A451" s="9"/>
      <c r="B451" s="13"/>
      <c r="C451" s="7"/>
      <c r="D451" s="6"/>
      <c r="E451" s="166"/>
      <c r="F451" s="6"/>
      <c r="G451" s="158"/>
      <c r="H451" s="6"/>
      <c r="I451" s="34"/>
      <c r="J451" s="30"/>
      <c r="M451" s="38"/>
      <c r="N451" s="38"/>
      <c r="O451" s="38"/>
      <c r="Q451" s="134"/>
    </row>
    <row r="452" spans="1:17" s="8" customFormat="1" ht="89.25" hidden="1">
      <c r="A452" s="9" t="s">
        <v>123</v>
      </c>
      <c r="B452" s="13" t="s">
        <v>116</v>
      </c>
      <c r="C452" s="97"/>
      <c r="D452" s="6"/>
      <c r="E452" s="166"/>
      <c r="F452" s="6"/>
      <c r="G452" s="158"/>
      <c r="H452" s="22"/>
      <c r="I452" s="34"/>
      <c r="J452" s="30"/>
      <c r="M452" s="38"/>
      <c r="N452" s="38"/>
      <c r="O452" s="38"/>
      <c r="Q452" s="134"/>
    </row>
    <row r="453" spans="1:17" s="8" customFormat="1" ht="15.75" hidden="1">
      <c r="A453" s="9"/>
      <c r="B453" s="13"/>
      <c r="C453" s="97"/>
      <c r="D453" s="6"/>
      <c r="E453" s="166"/>
      <c r="F453" s="6"/>
      <c r="G453" s="158"/>
      <c r="H453" s="22"/>
      <c r="I453" s="34"/>
      <c r="J453" s="30"/>
      <c r="M453" s="38"/>
      <c r="N453" s="38"/>
      <c r="O453" s="38"/>
      <c r="Q453" s="134"/>
    </row>
    <row r="454" spans="1:17" s="8" customFormat="1" ht="15.75" hidden="1">
      <c r="A454" s="9"/>
      <c r="B454" s="13" t="s">
        <v>323</v>
      </c>
      <c r="C454" s="98">
        <v>0</v>
      </c>
      <c r="D454" s="6"/>
      <c r="E454" s="166"/>
      <c r="F454" s="6"/>
      <c r="G454" s="158"/>
      <c r="H454" s="6"/>
      <c r="I454" s="34"/>
      <c r="J454" s="30"/>
      <c r="M454" s="38"/>
      <c r="N454" s="38"/>
      <c r="O454" s="38"/>
      <c r="Q454" s="134"/>
    </row>
    <row r="455" spans="1:17" s="8" customFormat="1" ht="15.75" hidden="1">
      <c r="A455" s="9"/>
      <c r="B455" s="13"/>
      <c r="C455" s="97"/>
      <c r="D455" s="6"/>
      <c r="E455" s="166"/>
      <c r="F455" s="6"/>
      <c r="G455" s="158"/>
      <c r="H455" s="6"/>
      <c r="I455" s="34"/>
      <c r="J455" s="30"/>
      <c r="M455" s="38"/>
      <c r="N455" s="38"/>
      <c r="O455" s="38"/>
      <c r="Q455" s="134"/>
    </row>
    <row r="456" spans="1:17" s="8" customFormat="1" ht="89.25" hidden="1">
      <c r="A456" s="9" t="s">
        <v>136</v>
      </c>
      <c r="B456" s="13" t="s">
        <v>120</v>
      </c>
      <c r="C456" s="97"/>
      <c r="D456" s="6"/>
      <c r="E456" s="166"/>
      <c r="F456" s="6"/>
      <c r="G456" s="158"/>
      <c r="H456" s="22"/>
      <c r="I456" s="34"/>
      <c r="J456" s="30"/>
      <c r="M456" s="38"/>
      <c r="N456" s="38"/>
      <c r="O456" s="38"/>
      <c r="Q456" s="134"/>
    </row>
    <row r="457" spans="1:17" s="8" customFormat="1" ht="15.75" hidden="1">
      <c r="A457" s="9"/>
      <c r="B457" s="13"/>
      <c r="C457" s="97"/>
      <c r="D457" s="6"/>
      <c r="E457" s="166"/>
      <c r="F457" s="6"/>
      <c r="G457" s="158"/>
      <c r="H457" s="22"/>
      <c r="I457" s="34"/>
      <c r="J457" s="30"/>
      <c r="M457" s="38"/>
      <c r="N457" s="38"/>
      <c r="O457" s="38"/>
      <c r="Q457" s="134"/>
    </row>
    <row r="458" spans="1:17" s="8" customFormat="1" ht="15.75" hidden="1">
      <c r="A458" s="9"/>
      <c r="B458" s="13" t="s">
        <v>323</v>
      </c>
      <c r="C458" s="98">
        <v>0</v>
      </c>
      <c r="D458" s="6"/>
      <c r="E458" s="166"/>
      <c r="F458" s="6"/>
      <c r="G458" s="158"/>
      <c r="H458" s="6"/>
      <c r="I458" s="34"/>
      <c r="J458" s="30"/>
      <c r="M458" s="38"/>
      <c r="N458" s="38"/>
      <c r="O458" s="38"/>
      <c r="Q458" s="134"/>
    </row>
    <row r="459" spans="1:17" s="8" customFormat="1" ht="15.75" hidden="1">
      <c r="A459" s="9"/>
      <c r="B459" s="13"/>
      <c r="C459" s="97"/>
      <c r="D459" s="6"/>
      <c r="E459" s="166"/>
      <c r="F459" s="6"/>
      <c r="G459" s="158"/>
      <c r="H459" s="6"/>
      <c r="I459" s="34"/>
      <c r="J459" s="30"/>
      <c r="M459" s="38"/>
      <c r="N459" s="38"/>
      <c r="O459" s="38"/>
      <c r="Q459" s="134"/>
    </row>
    <row r="460" spans="1:17" s="8" customFormat="1" ht="89.25" hidden="1">
      <c r="A460" s="9" t="s">
        <v>137</v>
      </c>
      <c r="B460" s="13" t="s">
        <v>122</v>
      </c>
      <c r="C460" s="97"/>
      <c r="D460" s="6"/>
      <c r="E460" s="166"/>
      <c r="F460" s="6"/>
      <c r="G460" s="158"/>
      <c r="H460" s="22"/>
      <c r="I460" s="34"/>
      <c r="J460" s="30"/>
      <c r="M460" s="38"/>
      <c r="N460" s="38"/>
      <c r="O460" s="38"/>
      <c r="Q460" s="134"/>
    </row>
    <row r="461" spans="1:17" s="8" customFormat="1" ht="15.75" hidden="1">
      <c r="A461" s="9"/>
      <c r="B461" s="13"/>
      <c r="C461" s="97"/>
      <c r="D461" s="6"/>
      <c r="E461" s="166"/>
      <c r="F461" s="6"/>
      <c r="G461" s="158"/>
      <c r="H461" s="22"/>
      <c r="I461" s="34"/>
      <c r="J461" s="30"/>
      <c r="M461" s="38"/>
      <c r="N461" s="38"/>
      <c r="O461" s="38"/>
      <c r="Q461" s="134"/>
    </row>
    <row r="462" spans="1:17" s="8" customFormat="1" ht="15.75" hidden="1">
      <c r="A462" s="9"/>
      <c r="B462" s="13" t="s">
        <v>323</v>
      </c>
      <c r="C462" s="98">
        <v>0</v>
      </c>
      <c r="D462" s="6"/>
      <c r="E462" s="166"/>
      <c r="F462" s="6"/>
      <c r="G462" s="158"/>
      <c r="H462" s="6"/>
      <c r="I462" s="34"/>
      <c r="J462" s="30"/>
      <c r="M462" s="38"/>
      <c r="N462" s="38"/>
      <c r="O462" s="38"/>
      <c r="Q462" s="134"/>
    </row>
    <row r="463" spans="1:17" s="8" customFormat="1" ht="15.75" hidden="1">
      <c r="A463" s="9"/>
      <c r="B463" s="13"/>
      <c r="C463" s="97"/>
      <c r="D463" s="6"/>
      <c r="E463" s="166"/>
      <c r="F463" s="6"/>
      <c r="G463" s="158"/>
      <c r="H463" s="6"/>
      <c r="I463" s="34"/>
      <c r="J463" s="30"/>
      <c r="M463" s="38"/>
      <c r="N463" s="38"/>
      <c r="O463" s="38"/>
      <c r="Q463" s="134"/>
    </row>
    <row r="464" spans="1:17" s="8" customFormat="1" ht="89.25" hidden="1">
      <c r="A464" s="9" t="s">
        <v>139</v>
      </c>
      <c r="B464" s="13" t="s">
        <v>135</v>
      </c>
      <c r="C464" s="97"/>
      <c r="D464" s="6"/>
      <c r="E464" s="166"/>
      <c r="F464" s="6"/>
      <c r="G464" s="158"/>
      <c r="H464" s="22"/>
      <c r="I464" s="34"/>
      <c r="J464" s="30"/>
      <c r="M464" s="38"/>
      <c r="N464" s="38"/>
      <c r="O464" s="38"/>
      <c r="Q464" s="134"/>
    </row>
    <row r="465" spans="1:17" s="8" customFormat="1" ht="15.75" hidden="1">
      <c r="A465" s="9"/>
      <c r="B465" s="13"/>
      <c r="C465" s="97"/>
      <c r="D465" s="6"/>
      <c r="E465" s="166"/>
      <c r="F465" s="6"/>
      <c r="G465" s="158"/>
      <c r="H465" s="22"/>
      <c r="I465" s="34"/>
      <c r="J465" s="30"/>
      <c r="M465" s="38"/>
      <c r="N465" s="38"/>
      <c r="O465" s="38"/>
      <c r="Q465" s="134"/>
    </row>
    <row r="466" spans="1:17" s="8" customFormat="1" ht="15.75" hidden="1">
      <c r="A466" s="9"/>
      <c r="B466" s="13" t="s">
        <v>323</v>
      </c>
      <c r="C466" s="98">
        <v>0</v>
      </c>
      <c r="D466" s="6"/>
      <c r="E466" s="166"/>
      <c r="F466" s="6"/>
      <c r="G466" s="158"/>
      <c r="H466" s="6"/>
      <c r="I466" s="34"/>
      <c r="J466" s="30"/>
      <c r="M466" s="38"/>
      <c r="N466" s="38"/>
      <c r="O466" s="38"/>
      <c r="Q466" s="134"/>
    </row>
    <row r="467" spans="1:17" s="8" customFormat="1" ht="15.75" hidden="1">
      <c r="A467" s="9"/>
      <c r="B467" s="13"/>
      <c r="C467" s="97"/>
      <c r="D467" s="6"/>
      <c r="E467" s="166"/>
      <c r="F467" s="6"/>
      <c r="G467" s="158"/>
      <c r="H467" s="6"/>
      <c r="I467" s="34"/>
      <c r="J467" s="30"/>
      <c r="M467" s="38"/>
      <c r="N467" s="38"/>
      <c r="O467" s="38"/>
      <c r="Q467" s="134"/>
    </row>
    <row r="468" spans="1:17" s="8" customFormat="1" ht="89.25" hidden="1">
      <c r="A468" s="9" t="s">
        <v>100</v>
      </c>
      <c r="B468" s="13" t="s">
        <v>145</v>
      </c>
      <c r="C468" s="97"/>
      <c r="D468" s="6"/>
      <c r="E468" s="166"/>
      <c r="F468" s="6"/>
      <c r="G468" s="158"/>
      <c r="H468" s="22"/>
      <c r="I468" s="34"/>
      <c r="J468" s="30"/>
      <c r="M468" s="38"/>
      <c r="N468" s="38"/>
      <c r="O468" s="38"/>
      <c r="Q468" s="134"/>
    </row>
    <row r="469" spans="1:17" s="8" customFormat="1" ht="15.75" hidden="1">
      <c r="A469" s="9"/>
      <c r="B469" s="13"/>
      <c r="C469" s="97"/>
      <c r="D469" s="6"/>
      <c r="E469" s="166"/>
      <c r="F469" s="6"/>
      <c r="G469" s="158"/>
      <c r="H469" s="22"/>
      <c r="I469" s="34"/>
      <c r="J469" s="30"/>
      <c r="M469" s="38"/>
      <c r="N469" s="38"/>
      <c r="O469" s="38"/>
      <c r="Q469" s="134"/>
    </row>
    <row r="470" spans="1:17" s="8" customFormat="1" ht="15.75" hidden="1">
      <c r="A470" s="9"/>
      <c r="B470" s="13" t="s">
        <v>323</v>
      </c>
      <c r="C470" s="98">
        <v>0</v>
      </c>
      <c r="D470" s="6"/>
      <c r="E470" s="166"/>
      <c r="F470" s="6"/>
      <c r="G470" s="158"/>
      <c r="H470" s="6"/>
      <c r="I470" s="34"/>
      <c r="J470" s="30"/>
      <c r="M470" s="38"/>
      <c r="N470" s="38"/>
      <c r="O470" s="38"/>
      <c r="Q470" s="134"/>
    </row>
    <row r="471" spans="1:17" s="8" customFormat="1" ht="15.75" hidden="1">
      <c r="A471" s="9"/>
      <c r="B471" s="13"/>
      <c r="C471" s="97"/>
      <c r="D471" s="6"/>
      <c r="E471" s="166"/>
      <c r="F471" s="6"/>
      <c r="G471" s="158"/>
      <c r="H471" s="6"/>
      <c r="I471" s="34"/>
      <c r="J471" s="30"/>
      <c r="M471" s="38"/>
      <c r="N471" s="38"/>
      <c r="O471" s="38"/>
      <c r="Q471" s="134"/>
    </row>
    <row r="472" spans="1:17" s="8" customFormat="1" ht="89.25" hidden="1">
      <c r="A472" s="9" t="s">
        <v>101</v>
      </c>
      <c r="B472" s="13" t="s">
        <v>146</v>
      </c>
      <c r="C472" s="97"/>
      <c r="D472" s="6"/>
      <c r="E472" s="166"/>
      <c r="F472" s="6"/>
      <c r="G472" s="158"/>
      <c r="H472" s="22"/>
      <c r="I472" s="34"/>
      <c r="J472" s="30"/>
      <c r="M472" s="38"/>
      <c r="N472" s="38"/>
      <c r="O472" s="38"/>
      <c r="Q472" s="134"/>
    </row>
    <row r="473" spans="1:17" s="8" customFormat="1" ht="15.75" hidden="1">
      <c r="A473" s="9"/>
      <c r="B473" s="13"/>
      <c r="C473" s="97"/>
      <c r="D473" s="6"/>
      <c r="E473" s="166"/>
      <c r="F473" s="6"/>
      <c r="G473" s="158"/>
      <c r="H473" s="22"/>
      <c r="I473" s="34"/>
      <c r="J473" s="30"/>
      <c r="M473" s="38"/>
      <c r="N473" s="38"/>
      <c r="O473" s="38"/>
      <c r="Q473" s="134"/>
    </row>
    <row r="474" spans="1:17" s="8" customFormat="1" ht="15.75" hidden="1">
      <c r="A474" s="9"/>
      <c r="B474" s="13" t="s">
        <v>323</v>
      </c>
      <c r="C474" s="98">
        <v>0</v>
      </c>
      <c r="D474" s="6"/>
      <c r="E474" s="166"/>
      <c r="F474" s="6"/>
      <c r="G474" s="158"/>
      <c r="H474" s="6"/>
      <c r="I474" s="34"/>
      <c r="J474" s="30"/>
      <c r="M474" s="38"/>
      <c r="N474" s="38"/>
      <c r="O474" s="38"/>
      <c r="Q474" s="134"/>
    </row>
    <row r="475" spans="1:17" s="8" customFormat="1" ht="15.75" hidden="1">
      <c r="A475" s="9"/>
      <c r="B475" s="13"/>
      <c r="C475" s="97"/>
      <c r="D475" s="6"/>
      <c r="E475" s="166"/>
      <c r="F475" s="6"/>
      <c r="G475" s="158"/>
      <c r="H475" s="6"/>
      <c r="I475" s="34"/>
      <c r="J475" s="30"/>
      <c r="M475" s="38"/>
      <c r="N475" s="38"/>
      <c r="O475" s="38"/>
      <c r="Q475" s="134"/>
    </row>
    <row r="476" spans="1:17" s="8" customFormat="1" ht="89.25" hidden="1">
      <c r="A476" s="9" t="s">
        <v>183</v>
      </c>
      <c r="B476" s="13" t="s">
        <v>173</v>
      </c>
      <c r="C476" s="97"/>
      <c r="D476" s="6"/>
      <c r="E476" s="166"/>
      <c r="F476" s="6"/>
      <c r="G476" s="158"/>
      <c r="H476" s="22"/>
      <c r="I476" s="34"/>
      <c r="J476" s="30"/>
      <c r="M476" s="38"/>
      <c r="N476" s="38"/>
      <c r="O476" s="38"/>
      <c r="Q476" s="134"/>
    </row>
    <row r="477" spans="1:17" s="8" customFormat="1" ht="15.75" hidden="1">
      <c r="A477" s="9"/>
      <c r="B477" s="13"/>
      <c r="C477" s="97"/>
      <c r="D477" s="6"/>
      <c r="E477" s="166"/>
      <c r="F477" s="6"/>
      <c r="G477" s="158"/>
      <c r="H477" s="22"/>
      <c r="I477" s="34"/>
      <c r="J477" s="30"/>
      <c r="M477" s="38"/>
      <c r="N477" s="38"/>
      <c r="O477" s="38"/>
      <c r="Q477" s="134"/>
    </row>
    <row r="478" spans="1:17" s="8" customFormat="1" ht="15.75" hidden="1">
      <c r="A478" s="9"/>
      <c r="B478" s="13" t="s">
        <v>323</v>
      </c>
      <c r="C478" s="98">
        <v>0</v>
      </c>
      <c r="D478" s="6"/>
      <c r="E478" s="166"/>
      <c r="F478" s="6"/>
      <c r="G478" s="158"/>
      <c r="H478" s="6"/>
      <c r="I478" s="34"/>
      <c r="J478" s="30"/>
      <c r="M478" s="38"/>
      <c r="N478" s="38"/>
      <c r="O478" s="38"/>
      <c r="Q478" s="134"/>
    </row>
    <row r="479" spans="1:17" s="8" customFormat="1" ht="15.75" hidden="1">
      <c r="A479" s="9"/>
      <c r="B479" s="13"/>
      <c r="C479" s="97"/>
      <c r="D479" s="6"/>
      <c r="E479" s="166"/>
      <c r="F479" s="6"/>
      <c r="G479" s="158"/>
      <c r="H479" s="6"/>
      <c r="I479" s="34"/>
      <c r="J479" s="30"/>
      <c r="M479" s="38"/>
      <c r="N479" s="38"/>
      <c r="O479" s="38"/>
      <c r="Q479" s="134"/>
    </row>
    <row r="480" spans="1:17" s="8" customFormat="1" ht="89.25" hidden="1">
      <c r="A480" s="9" t="s">
        <v>184</v>
      </c>
      <c r="B480" s="13" t="s">
        <v>138</v>
      </c>
      <c r="C480" s="97"/>
      <c r="D480" s="6"/>
      <c r="E480" s="166"/>
      <c r="F480" s="6"/>
      <c r="G480" s="158"/>
      <c r="H480" s="22"/>
      <c r="I480" s="34"/>
      <c r="J480" s="30"/>
      <c r="M480" s="38"/>
      <c r="N480" s="38"/>
      <c r="O480" s="38"/>
      <c r="Q480" s="134"/>
    </row>
    <row r="481" spans="1:17" s="8" customFormat="1" ht="15.75" hidden="1">
      <c r="A481" s="9"/>
      <c r="B481" s="13"/>
      <c r="C481" s="97"/>
      <c r="D481" s="6"/>
      <c r="E481" s="166"/>
      <c r="F481" s="6"/>
      <c r="G481" s="158"/>
      <c r="H481" s="22"/>
      <c r="I481" s="34"/>
      <c r="J481" s="30"/>
      <c r="M481" s="38"/>
      <c r="N481" s="38"/>
      <c r="O481" s="38"/>
      <c r="Q481" s="134"/>
    </row>
    <row r="482" spans="1:17" s="8" customFormat="1" ht="15.75" hidden="1">
      <c r="A482" s="9"/>
      <c r="B482" s="13" t="s">
        <v>323</v>
      </c>
      <c r="C482" s="98">
        <v>0</v>
      </c>
      <c r="D482" s="6"/>
      <c r="E482" s="166"/>
      <c r="F482" s="6"/>
      <c r="G482" s="158"/>
      <c r="H482" s="6"/>
      <c r="I482" s="34"/>
      <c r="J482" s="30"/>
      <c r="M482" s="38"/>
      <c r="N482" s="38"/>
      <c r="O482" s="38"/>
      <c r="Q482" s="134"/>
    </row>
    <row r="483" spans="1:17" s="8" customFormat="1" ht="15.75" hidden="1">
      <c r="A483" s="9"/>
      <c r="B483" s="13"/>
      <c r="C483" s="97"/>
      <c r="D483" s="6"/>
      <c r="E483" s="166"/>
      <c r="F483" s="6"/>
      <c r="G483" s="158"/>
      <c r="H483" s="6"/>
      <c r="I483" s="34"/>
      <c r="J483" s="30"/>
      <c r="M483" s="38"/>
      <c r="N483" s="38"/>
      <c r="O483" s="38"/>
      <c r="Q483" s="134"/>
    </row>
    <row r="484" spans="1:17" s="8" customFormat="1" ht="89.25" hidden="1">
      <c r="A484" s="9" t="s">
        <v>185</v>
      </c>
      <c r="B484" s="13" t="s">
        <v>140</v>
      </c>
      <c r="C484" s="97"/>
      <c r="D484" s="6"/>
      <c r="E484" s="166"/>
      <c r="F484" s="6"/>
      <c r="G484" s="158"/>
      <c r="H484" s="22"/>
      <c r="I484" s="34"/>
      <c r="J484" s="30"/>
      <c r="M484" s="38"/>
      <c r="N484" s="38"/>
      <c r="O484" s="38"/>
      <c r="Q484" s="134"/>
    </row>
    <row r="485" spans="1:17" s="8" customFormat="1" ht="15.75" hidden="1">
      <c r="A485" s="9"/>
      <c r="B485" s="13"/>
      <c r="C485" s="97"/>
      <c r="D485" s="6"/>
      <c r="E485" s="166"/>
      <c r="F485" s="6"/>
      <c r="G485" s="158"/>
      <c r="H485" s="22"/>
      <c r="I485" s="34"/>
      <c r="J485" s="30"/>
      <c r="M485" s="38"/>
      <c r="N485" s="38"/>
      <c r="O485" s="38"/>
      <c r="Q485" s="134"/>
    </row>
    <row r="486" spans="1:17" s="8" customFormat="1" ht="15.75" hidden="1">
      <c r="A486" s="9"/>
      <c r="B486" s="13" t="s">
        <v>323</v>
      </c>
      <c r="C486" s="98">
        <v>0</v>
      </c>
      <c r="D486" s="6"/>
      <c r="E486" s="166"/>
      <c r="F486" s="6"/>
      <c r="G486" s="158"/>
      <c r="H486" s="6"/>
      <c r="I486" s="34"/>
      <c r="J486" s="30"/>
      <c r="M486" s="38"/>
      <c r="N486" s="38"/>
      <c r="O486" s="38"/>
      <c r="Q486" s="134"/>
    </row>
    <row r="487" spans="1:17" s="8" customFormat="1" ht="15.75" hidden="1">
      <c r="A487" s="9"/>
      <c r="B487" s="13"/>
      <c r="C487" s="97"/>
      <c r="D487" s="6"/>
      <c r="E487" s="166"/>
      <c r="F487" s="6"/>
      <c r="G487" s="158"/>
      <c r="H487" s="6"/>
      <c r="I487" s="34"/>
      <c r="J487" s="30"/>
      <c r="M487" s="38"/>
      <c r="N487" s="38"/>
      <c r="O487" s="38"/>
      <c r="Q487" s="134"/>
    </row>
    <row r="488" spans="1:17" s="8" customFormat="1" ht="89.25" hidden="1">
      <c r="A488" s="9" t="s">
        <v>186</v>
      </c>
      <c r="B488" s="13" t="s">
        <v>141</v>
      </c>
      <c r="C488" s="97"/>
      <c r="D488" s="6"/>
      <c r="E488" s="166"/>
      <c r="F488" s="6"/>
      <c r="G488" s="158"/>
      <c r="H488" s="22"/>
      <c r="I488" s="34"/>
      <c r="J488" s="30"/>
      <c r="M488" s="38"/>
      <c r="N488" s="38"/>
      <c r="O488" s="38"/>
      <c r="Q488" s="134"/>
    </row>
    <row r="489" spans="1:17" s="8" customFormat="1" ht="15.75" hidden="1">
      <c r="A489" s="9"/>
      <c r="B489" s="13"/>
      <c r="C489" s="97"/>
      <c r="D489" s="6"/>
      <c r="E489" s="166"/>
      <c r="F489" s="6"/>
      <c r="G489" s="158"/>
      <c r="H489" s="22"/>
      <c r="I489" s="34"/>
      <c r="J489" s="30"/>
      <c r="M489" s="38"/>
      <c r="N489" s="38"/>
      <c r="O489" s="38"/>
      <c r="Q489" s="134"/>
    </row>
    <row r="490" spans="1:17" s="8" customFormat="1" ht="15.75" hidden="1">
      <c r="A490" s="9"/>
      <c r="B490" s="13" t="s">
        <v>323</v>
      </c>
      <c r="C490" s="98">
        <v>0</v>
      </c>
      <c r="D490" s="6"/>
      <c r="E490" s="166"/>
      <c r="F490" s="6"/>
      <c r="G490" s="158"/>
      <c r="H490" s="6"/>
      <c r="I490" s="34"/>
      <c r="J490" s="30"/>
      <c r="M490" s="38"/>
      <c r="N490" s="38"/>
      <c r="O490" s="38"/>
      <c r="Q490" s="134"/>
    </row>
    <row r="491" spans="1:17" s="8" customFormat="1" ht="15.75" hidden="1">
      <c r="A491" s="9"/>
      <c r="B491" s="13"/>
      <c r="C491" s="97"/>
      <c r="D491" s="6"/>
      <c r="E491" s="166"/>
      <c r="F491" s="6"/>
      <c r="G491" s="158"/>
      <c r="H491" s="6"/>
      <c r="I491" s="34"/>
      <c r="J491" s="30"/>
      <c r="M491" s="38"/>
      <c r="N491" s="38"/>
      <c r="O491" s="38"/>
      <c r="Q491" s="134"/>
    </row>
    <row r="492" spans="1:17" s="8" customFormat="1" ht="89.25" hidden="1">
      <c r="A492" s="9" t="s">
        <v>187</v>
      </c>
      <c r="B492" s="13" t="s">
        <v>142</v>
      </c>
      <c r="C492" s="97"/>
      <c r="D492" s="6"/>
      <c r="E492" s="166"/>
      <c r="F492" s="6"/>
      <c r="G492" s="158"/>
      <c r="H492" s="22"/>
      <c r="I492" s="34"/>
      <c r="J492" s="30"/>
      <c r="M492" s="38"/>
      <c r="N492" s="38"/>
      <c r="O492" s="38"/>
      <c r="Q492" s="134"/>
    </row>
    <row r="493" spans="1:17" s="8" customFormat="1" ht="15.75" hidden="1">
      <c r="A493" s="9"/>
      <c r="B493" s="13"/>
      <c r="C493" s="97"/>
      <c r="D493" s="6"/>
      <c r="E493" s="166"/>
      <c r="F493" s="6"/>
      <c r="G493" s="158"/>
      <c r="H493" s="22"/>
      <c r="I493" s="34"/>
      <c r="J493" s="30"/>
      <c r="M493" s="38"/>
      <c r="N493" s="38"/>
      <c r="O493" s="38"/>
      <c r="Q493" s="134"/>
    </row>
    <row r="494" spans="1:17" s="8" customFormat="1" ht="15.75" hidden="1">
      <c r="A494" s="9"/>
      <c r="B494" s="13" t="s">
        <v>323</v>
      </c>
      <c r="C494" s="98">
        <v>0</v>
      </c>
      <c r="D494" s="6"/>
      <c r="E494" s="166"/>
      <c r="F494" s="6"/>
      <c r="G494" s="158"/>
      <c r="H494" s="6"/>
      <c r="I494" s="34"/>
      <c r="J494" s="30"/>
      <c r="M494" s="38"/>
      <c r="N494" s="38"/>
      <c r="O494" s="38"/>
      <c r="Q494" s="134"/>
    </row>
    <row r="495" spans="2:15" ht="15.75" hidden="1">
      <c r="B495" s="70"/>
      <c r="C495" s="73"/>
      <c r="H495" s="71"/>
      <c r="I495" s="60"/>
      <c r="J495" s="60"/>
      <c r="M495" s="60"/>
      <c r="N495" s="60"/>
      <c r="O495" s="60"/>
    </row>
    <row r="496" spans="1:8" ht="76.5" hidden="1">
      <c r="A496" s="57" t="s">
        <v>188</v>
      </c>
      <c r="B496" s="13" t="s">
        <v>147</v>
      </c>
      <c r="H496" s="80"/>
    </row>
    <row r="497" spans="2:8" ht="15.75" hidden="1">
      <c r="B497" s="70"/>
      <c r="H497" s="80"/>
    </row>
    <row r="498" spans="2:17" ht="15.75" hidden="1">
      <c r="B498" s="70" t="s">
        <v>323</v>
      </c>
      <c r="C498" s="73">
        <v>0</v>
      </c>
      <c r="H498" s="71"/>
      <c r="Q498" s="142"/>
    </row>
    <row r="499" spans="2:17" ht="15.75" hidden="1">
      <c r="B499" s="70"/>
      <c r="C499" s="73"/>
      <c r="H499" s="71"/>
      <c r="Q499" s="142"/>
    </row>
    <row r="500" spans="1:8" ht="76.5" hidden="1">
      <c r="A500" s="57" t="s">
        <v>212</v>
      </c>
      <c r="B500" s="13" t="s">
        <v>213</v>
      </c>
      <c r="H500" s="80"/>
    </row>
    <row r="501" spans="2:8" ht="15.75" hidden="1">
      <c r="B501" s="70"/>
      <c r="H501" s="80"/>
    </row>
    <row r="502" spans="2:17" ht="15.75" hidden="1">
      <c r="B502" s="70" t="s">
        <v>323</v>
      </c>
      <c r="C502" s="73">
        <v>0</v>
      </c>
      <c r="H502" s="71"/>
      <c r="Q502" s="142"/>
    </row>
    <row r="503" spans="2:17" ht="15.75" hidden="1">
      <c r="B503" s="70"/>
      <c r="C503" s="73"/>
      <c r="H503" s="71"/>
      <c r="Q503" s="142"/>
    </row>
    <row r="504" spans="1:8" ht="76.5" hidden="1">
      <c r="A504" s="57" t="s">
        <v>189</v>
      </c>
      <c r="B504" s="13" t="s">
        <v>156</v>
      </c>
      <c r="H504" s="80"/>
    </row>
    <row r="505" spans="2:8" ht="15.75" hidden="1">
      <c r="B505" s="70"/>
      <c r="H505" s="80"/>
    </row>
    <row r="506" spans="2:17" ht="15.75" hidden="1">
      <c r="B506" s="70" t="s">
        <v>323</v>
      </c>
      <c r="C506" s="73">
        <v>0</v>
      </c>
      <c r="H506" s="71"/>
      <c r="Q506" s="142"/>
    </row>
    <row r="507" spans="1:17" s="8" customFormat="1" ht="15.75" hidden="1">
      <c r="A507" s="9"/>
      <c r="B507" s="13"/>
      <c r="C507" s="97"/>
      <c r="D507" s="6"/>
      <c r="E507" s="166"/>
      <c r="F507" s="6"/>
      <c r="G507" s="158"/>
      <c r="H507" s="6"/>
      <c r="Q507" s="134"/>
    </row>
    <row r="508" spans="1:8" ht="76.5" hidden="1">
      <c r="A508" s="57" t="s">
        <v>190</v>
      </c>
      <c r="B508" s="13" t="s">
        <v>226</v>
      </c>
      <c r="H508" s="80"/>
    </row>
    <row r="509" spans="2:8" ht="15.75" hidden="1">
      <c r="B509" s="70"/>
      <c r="H509" s="80"/>
    </row>
    <row r="510" spans="2:17" ht="15.75" hidden="1">
      <c r="B510" s="70" t="s">
        <v>323</v>
      </c>
      <c r="C510" s="73">
        <v>0</v>
      </c>
      <c r="H510" s="71"/>
      <c r="Q510" s="142"/>
    </row>
    <row r="511" spans="2:17" ht="15.75">
      <c r="B511" s="70"/>
      <c r="C511" s="73"/>
      <c r="H511" s="71"/>
      <c r="Q511" s="142"/>
    </row>
    <row r="512" spans="1:8" ht="76.5">
      <c r="A512" s="57" t="s">
        <v>207</v>
      </c>
      <c r="B512" s="13" t="s">
        <v>208</v>
      </c>
      <c r="H512" s="80"/>
    </row>
    <row r="513" spans="2:8" ht="15.75">
      <c r="B513" s="70"/>
      <c r="H513" s="80"/>
    </row>
    <row r="514" spans="2:17" ht="15.75">
      <c r="B514" s="70" t="s">
        <v>323</v>
      </c>
      <c r="C514" s="71">
        <v>11</v>
      </c>
      <c r="H514" s="71"/>
      <c r="Q514" s="142"/>
    </row>
    <row r="515" spans="2:17" ht="15.75" hidden="1">
      <c r="B515" s="70"/>
      <c r="C515" s="73"/>
      <c r="H515" s="71"/>
      <c r="Q515" s="142"/>
    </row>
    <row r="516" spans="1:8" ht="76.5" hidden="1">
      <c r="A516" s="57" t="s">
        <v>191</v>
      </c>
      <c r="B516" s="13" t="s">
        <v>227</v>
      </c>
      <c r="H516" s="80"/>
    </row>
    <row r="517" spans="2:8" ht="15.75" hidden="1">
      <c r="B517" s="70"/>
      <c r="H517" s="80"/>
    </row>
    <row r="518" spans="2:17" ht="15.75" hidden="1">
      <c r="B518" s="70" t="s">
        <v>323</v>
      </c>
      <c r="C518" s="73">
        <v>0</v>
      </c>
      <c r="H518" s="71"/>
      <c r="Q518" s="142"/>
    </row>
    <row r="519" spans="2:17" ht="15.75" hidden="1">
      <c r="B519" s="70"/>
      <c r="H519" s="71"/>
      <c r="Q519" s="142"/>
    </row>
    <row r="520" spans="1:8" ht="76.5" hidden="1">
      <c r="A520" s="57" t="s">
        <v>192</v>
      </c>
      <c r="B520" s="13" t="s">
        <v>225</v>
      </c>
      <c r="H520" s="80"/>
    </row>
    <row r="521" spans="2:8" ht="15.75" hidden="1">
      <c r="B521" s="70"/>
      <c r="H521" s="80"/>
    </row>
    <row r="522" spans="2:17" ht="15.75" hidden="1">
      <c r="B522" s="70" t="s">
        <v>323</v>
      </c>
      <c r="C522" s="73">
        <v>0</v>
      </c>
      <c r="H522" s="71"/>
      <c r="Q522" s="142"/>
    </row>
    <row r="523" spans="2:17" ht="15.75">
      <c r="B523" s="70"/>
      <c r="C523" s="73"/>
      <c r="H523" s="71"/>
      <c r="Q523" s="142"/>
    </row>
    <row r="524" spans="1:8" ht="76.5">
      <c r="A524" s="57" t="s">
        <v>209</v>
      </c>
      <c r="B524" s="13" t="s">
        <v>210</v>
      </c>
      <c r="H524" s="80"/>
    </row>
    <row r="525" spans="2:8" ht="15.75">
      <c r="B525" s="70"/>
      <c r="H525" s="80"/>
    </row>
    <row r="526" spans="2:17" ht="15.75">
      <c r="B526" s="70" t="s">
        <v>323</v>
      </c>
      <c r="C526" s="71">
        <v>2</v>
      </c>
      <c r="H526" s="71"/>
      <c r="Q526" s="142"/>
    </row>
    <row r="527" spans="2:17" ht="15.75" hidden="1">
      <c r="B527" s="70"/>
      <c r="C527" s="73"/>
      <c r="H527" s="71"/>
      <c r="Q527" s="142"/>
    </row>
    <row r="528" spans="1:8" ht="76.5" hidden="1">
      <c r="A528" s="57" t="s">
        <v>193</v>
      </c>
      <c r="B528" s="13" t="s">
        <v>224</v>
      </c>
      <c r="H528" s="80"/>
    </row>
    <row r="529" spans="2:8" ht="15.75" hidden="1">
      <c r="B529" s="70"/>
      <c r="H529" s="80"/>
    </row>
    <row r="530" spans="2:17" ht="15.75" hidden="1">
      <c r="B530" s="70" t="s">
        <v>323</v>
      </c>
      <c r="C530" s="73">
        <v>0</v>
      </c>
      <c r="H530" s="71"/>
      <c r="Q530" s="142"/>
    </row>
    <row r="531" spans="2:17" ht="15.75" hidden="1">
      <c r="B531" s="70"/>
      <c r="H531" s="71"/>
      <c r="Q531" s="142"/>
    </row>
    <row r="532" spans="1:8" ht="89.25" hidden="1">
      <c r="A532" s="57" t="s">
        <v>53</v>
      </c>
      <c r="B532" s="13" t="s">
        <v>54</v>
      </c>
      <c r="H532" s="80"/>
    </row>
    <row r="533" spans="2:8" ht="15.75" hidden="1">
      <c r="B533" s="70"/>
      <c r="H533" s="80"/>
    </row>
    <row r="534" spans="2:17" ht="15.75" hidden="1">
      <c r="B534" s="70" t="s">
        <v>323</v>
      </c>
      <c r="C534" s="73">
        <v>0</v>
      </c>
      <c r="H534" s="71"/>
      <c r="Q534" s="142"/>
    </row>
    <row r="535" spans="2:17" ht="15.75" hidden="1">
      <c r="B535" s="70"/>
      <c r="H535" s="71"/>
      <c r="Q535" s="142"/>
    </row>
    <row r="536" spans="1:8" ht="76.5" hidden="1">
      <c r="A536" s="57" t="s">
        <v>194</v>
      </c>
      <c r="B536" s="13" t="s">
        <v>228</v>
      </c>
      <c r="H536" s="80"/>
    </row>
    <row r="537" spans="2:8" ht="15.75" hidden="1">
      <c r="B537" s="70"/>
      <c r="H537" s="80"/>
    </row>
    <row r="538" spans="2:17" ht="15.75" hidden="1">
      <c r="B538" s="70" t="s">
        <v>323</v>
      </c>
      <c r="C538" s="73">
        <v>0</v>
      </c>
      <c r="H538" s="71"/>
      <c r="Q538" s="142"/>
    </row>
    <row r="539" spans="2:17" ht="15.75" hidden="1">
      <c r="B539" s="70"/>
      <c r="C539" s="73"/>
      <c r="H539" s="71"/>
      <c r="Q539" s="142"/>
    </row>
    <row r="540" spans="1:8" ht="76.5" hidden="1">
      <c r="A540" s="57" t="s">
        <v>150</v>
      </c>
      <c r="B540" s="13" t="s">
        <v>151</v>
      </c>
      <c r="H540" s="80"/>
    </row>
    <row r="541" spans="2:8" ht="15.75" hidden="1">
      <c r="B541" s="70"/>
      <c r="H541" s="80"/>
    </row>
    <row r="542" spans="2:17" ht="15.75" hidden="1">
      <c r="B542" s="70" t="s">
        <v>323</v>
      </c>
      <c r="C542" s="73">
        <v>0</v>
      </c>
      <c r="H542" s="71"/>
      <c r="Q542" s="142"/>
    </row>
    <row r="543" spans="2:17" ht="15.75">
      <c r="B543" s="70"/>
      <c r="C543" s="73"/>
      <c r="H543" s="71"/>
      <c r="Q543" s="142"/>
    </row>
    <row r="544" spans="1:8" ht="76.5">
      <c r="A544" s="57" t="s">
        <v>195</v>
      </c>
      <c r="B544" s="13" t="s">
        <v>229</v>
      </c>
      <c r="H544" s="80"/>
    </row>
    <row r="545" spans="2:8" ht="15.75">
      <c r="B545" s="70"/>
      <c r="H545" s="80"/>
    </row>
    <row r="546" spans="2:17" ht="15.75">
      <c r="B546" s="70" t="s">
        <v>323</v>
      </c>
      <c r="C546" s="71">
        <v>1</v>
      </c>
      <c r="H546" s="71"/>
      <c r="Q546" s="142"/>
    </row>
    <row r="547" spans="2:17" ht="15.75" hidden="1">
      <c r="B547" s="70"/>
      <c r="C547" s="73"/>
      <c r="H547" s="71"/>
      <c r="Q547" s="142"/>
    </row>
    <row r="548" spans="1:8" ht="89.25" hidden="1">
      <c r="A548" s="57" t="s">
        <v>152</v>
      </c>
      <c r="B548" s="13" t="s">
        <v>153</v>
      </c>
      <c r="H548" s="80"/>
    </row>
    <row r="549" spans="2:8" ht="15.75" hidden="1">
      <c r="B549" s="70"/>
      <c r="H549" s="80"/>
    </row>
    <row r="550" spans="2:17" ht="15.75" hidden="1">
      <c r="B550" s="70" t="s">
        <v>323</v>
      </c>
      <c r="C550" s="73">
        <v>0</v>
      </c>
      <c r="H550" s="71"/>
      <c r="Q550" s="142"/>
    </row>
    <row r="551" spans="2:17" ht="15.75" hidden="1">
      <c r="B551" s="70"/>
      <c r="H551" s="71"/>
      <c r="Q551" s="142"/>
    </row>
    <row r="552" spans="1:8" ht="89.25" hidden="1">
      <c r="A552" s="57" t="s">
        <v>41</v>
      </c>
      <c r="B552" s="13" t="s">
        <v>40</v>
      </c>
      <c r="H552" s="80"/>
    </row>
    <row r="553" spans="2:8" ht="15.75" hidden="1">
      <c r="B553" s="70"/>
      <c r="H553" s="80"/>
    </row>
    <row r="554" spans="2:17" ht="15.75" hidden="1">
      <c r="B554" s="70" t="s">
        <v>323</v>
      </c>
      <c r="C554" s="73">
        <v>0</v>
      </c>
      <c r="H554" s="71"/>
      <c r="Q554" s="142"/>
    </row>
    <row r="555" spans="2:17" ht="15.75" hidden="1">
      <c r="B555" s="70"/>
      <c r="H555" s="71"/>
      <c r="Q555" s="142"/>
    </row>
    <row r="556" spans="1:8" ht="76.5" hidden="1">
      <c r="A556" s="57" t="s">
        <v>196</v>
      </c>
      <c r="B556" s="13" t="s">
        <v>230</v>
      </c>
      <c r="H556" s="80"/>
    </row>
    <row r="557" spans="2:8" ht="15.75" hidden="1">
      <c r="B557" s="70"/>
      <c r="H557" s="80"/>
    </row>
    <row r="558" spans="2:17" ht="15.75" hidden="1">
      <c r="B558" s="70" t="s">
        <v>323</v>
      </c>
      <c r="C558" s="73">
        <v>0</v>
      </c>
      <c r="H558" s="71"/>
      <c r="Q558" s="142"/>
    </row>
    <row r="559" spans="2:17" ht="15.75" hidden="1">
      <c r="B559" s="70"/>
      <c r="C559" s="73"/>
      <c r="H559" s="71"/>
      <c r="Q559" s="142"/>
    </row>
    <row r="560" spans="1:8" ht="89.25" hidden="1">
      <c r="A560" s="57" t="s">
        <v>197</v>
      </c>
      <c r="B560" s="13" t="s">
        <v>231</v>
      </c>
      <c r="H560" s="80"/>
    </row>
    <row r="561" spans="2:8" ht="15.75" hidden="1">
      <c r="B561" s="70"/>
      <c r="H561" s="80"/>
    </row>
    <row r="562" spans="2:17" ht="15.75" hidden="1">
      <c r="B562" s="70" t="s">
        <v>323</v>
      </c>
      <c r="C562" s="73">
        <v>0</v>
      </c>
      <c r="H562" s="71"/>
      <c r="Q562" s="142"/>
    </row>
    <row r="563" spans="2:17" ht="15.75" hidden="1">
      <c r="B563" s="70"/>
      <c r="C563" s="73"/>
      <c r="H563" s="71"/>
      <c r="Q563" s="142"/>
    </row>
    <row r="564" spans="1:8" ht="76.5" hidden="1">
      <c r="A564" s="57" t="s">
        <v>222</v>
      </c>
      <c r="B564" s="13" t="s">
        <v>223</v>
      </c>
      <c r="H564" s="80"/>
    </row>
    <row r="565" spans="2:8" ht="15.75" hidden="1">
      <c r="B565" s="70"/>
      <c r="H565" s="80"/>
    </row>
    <row r="566" spans="2:17" ht="15.75" hidden="1">
      <c r="B566" s="70" t="s">
        <v>323</v>
      </c>
      <c r="C566" s="73">
        <v>0</v>
      </c>
      <c r="H566" s="71"/>
      <c r="Q566" s="142"/>
    </row>
    <row r="567" spans="2:17" ht="15.75" hidden="1">
      <c r="B567" s="70"/>
      <c r="H567" s="71"/>
      <c r="Q567" s="142"/>
    </row>
    <row r="568" spans="1:8" ht="76.5" hidden="1">
      <c r="A568" s="57" t="s">
        <v>198</v>
      </c>
      <c r="B568" s="13" t="s">
        <v>157</v>
      </c>
      <c r="H568" s="80"/>
    </row>
    <row r="569" spans="2:8" ht="15.75" hidden="1">
      <c r="B569" s="70"/>
      <c r="H569" s="80"/>
    </row>
    <row r="570" spans="2:17" ht="15.75" hidden="1">
      <c r="B570" s="70" t="s">
        <v>323</v>
      </c>
      <c r="C570" s="73">
        <v>0</v>
      </c>
      <c r="H570" s="71"/>
      <c r="Q570" s="142"/>
    </row>
    <row r="571" spans="2:17" ht="15.75" hidden="1">
      <c r="B571" s="70"/>
      <c r="C571" s="73"/>
      <c r="H571" s="71"/>
      <c r="Q571" s="142"/>
    </row>
    <row r="572" spans="1:8" ht="76.5" hidden="1">
      <c r="A572" s="57" t="s">
        <v>199</v>
      </c>
      <c r="B572" s="13" t="s">
        <v>158</v>
      </c>
      <c r="H572" s="80"/>
    </row>
    <row r="573" spans="2:8" ht="15.75" hidden="1">
      <c r="B573" s="70"/>
      <c r="H573" s="80"/>
    </row>
    <row r="574" spans="2:17" ht="15.75" hidden="1">
      <c r="B574" s="70" t="s">
        <v>323</v>
      </c>
      <c r="C574" s="73">
        <v>0</v>
      </c>
      <c r="H574" s="71"/>
      <c r="Q574" s="142"/>
    </row>
    <row r="575" spans="2:17" ht="15.75" hidden="1">
      <c r="B575" s="70"/>
      <c r="H575" s="71"/>
      <c r="Q575" s="142"/>
    </row>
    <row r="576" spans="1:8" ht="76.5" hidden="1">
      <c r="A576" s="57" t="s">
        <v>200</v>
      </c>
      <c r="B576" s="13" t="s">
        <v>159</v>
      </c>
      <c r="H576" s="80"/>
    </row>
    <row r="577" spans="2:8" ht="15.75" hidden="1">
      <c r="B577" s="70"/>
      <c r="H577" s="80"/>
    </row>
    <row r="578" spans="2:17" ht="15.75" hidden="1">
      <c r="B578" s="70" t="s">
        <v>323</v>
      </c>
      <c r="C578" s="73">
        <v>0</v>
      </c>
      <c r="H578" s="71"/>
      <c r="Q578" s="142"/>
    </row>
    <row r="579" spans="2:17" ht="15.75" hidden="1">
      <c r="B579" s="70"/>
      <c r="C579" s="73"/>
      <c r="H579" s="71"/>
      <c r="Q579" s="142"/>
    </row>
    <row r="580" spans="1:8" ht="76.5" hidden="1">
      <c r="A580" s="57" t="s">
        <v>201</v>
      </c>
      <c r="B580" s="13" t="s">
        <v>160</v>
      </c>
      <c r="H580" s="80"/>
    </row>
    <row r="581" spans="2:8" ht="15.75" hidden="1">
      <c r="B581" s="70"/>
      <c r="H581" s="80"/>
    </row>
    <row r="582" spans="2:17" ht="15.75" hidden="1">
      <c r="B582" s="70" t="s">
        <v>323</v>
      </c>
      <c r="C582" s="73">
        <v>0</v>
      </c>
      <c r="H582" s="71"/>
      <c r="Q582" s="142"/>
    </row>
    <row r="583" spans="2:17" ht="15.75" hidden="1">
      <c r="B583" s="70"/>
      <c r="H583" s="71"/>
      <c r="Q583" s="142"/>
    </row>
    <row r="584" spans="1:8" ht="76.5" hidden="1">
      <c r="A584" s="57" t="s">
        <v>202</v>
      </c>
      <c r="B584" s="13" t="s">
        <v>170</v>
      </c>
      <c r="H584" s="80"/>
    </row>
    <row r="585" spans="2:8" ht="15.75" hidden="1">
      <c r="B585" s="70"/>
      <c r="H585" s="80"/>
    </row>
    <row r="586" spans="2:17" ht="15.75" hidden="1">
      <c r="B586" s="70" t="s">
        <v>323</v>
      </c>
      <c r="C586" s="73">
        <v>0</v>
      </c>
      <c r="H586" s="71"/>
      <c r="Q586" s="142"/>
    </row>
    <row r="587" spans="2:17" ht="15.75" hidden="1">
      <c r="B587" s="70"/>
      <c r="C587" s="73"/>
      <c r="H587" s="71"/>
      <c r="Q587" s="142"/>
    </row>
    <row r="588" spans="1:8" ht="76.5" hidden="1">
      <c r="A588" s="57" t="s">
        <v>203</v>
      </c>
      <c r="B588" s="13" t="s">
        <v>171</v>
      </c>
      <c r="H588" s="80"/>
    </row>
    <row r="589" spans="2:8" ht="15.75" hidden="1">
      <c r="B589" s="70"/>
      <c r="H589" s="80"/>
    </row>
    <row r="590" spans="2:17" ht="15.75" hidden="1">
      <c r="B590" s="70" t="s">
        <v>323</v>
      </c>
      <c r="C590" s="73">
        <v>0</v>
      </c>
      <c r="H590" s="71"/>
      <c r="Q590" s="142"/>
    </row>
    <row r="591" spans="2:17" ht="15.75" hidden="1">
      <c r="B591" s="70"/>
      <c r="C591" s="73"/>
      <c r="H591" s="71"/>
      <c r="Q591" s="142"/>
    </row>
    <row r="592" spans="1:8" ht="76.5" hidden="1">
      <c r="A592" s="57" t="s">
        <v>49</v>
      </c>
      <c r="B592" s="13" t="s">
        <v>50</v>
      </c>
      <c r="H592" s="80"/>
    </row>
    <row r="593" spans="2:8" ht="15.75" hidden="1">
      <c r="B593" s="70"/>
      <c r="H593" s="80"/>
    </row>
    <row r="594" spans="2:17" ht="15.75" hidden="1">
      <c r="B594" s="70" t="s">
        <v>323</v>
      </c>
      <c r="C594" s="73">
        <v>0</v>
      </c>
      <c r="H594" s="71"/>
      <c r="Q594" s="142"/>
    </row>
    <row r="595" spans="2:17" ht="15.75" hidden="1">
      <c r="B595" s="70"/>
      <c r="H595" s="71"/>
      <c r="Q595" s="142"/>
    </row>
    <row r="596" spans="1:8" ht="89.25" hidden="1">
      <c r="A596" s="57" t="s">
        <v>164</v>
      </c>
      <c r="B596" s="13" t="s">
        <v>165</v>
      </c>
      <c r="H596" s="80"/>
    </row>
    <row r="597" spans="2:8" ht="15.75" hidden="1">
      <c r="B597" s="70"/>
      <c r="H597" s="80"/>
    </row>
    <row r="598" spans="2:17" ht="15.75" hidden="1">
      <c r="B598" s="70" t="s">
        <v>323</v>
      </c>
      <c r="C598" s="73">
        <v>0</v>
      </c>
      <c r="H598" s="71"/>
      <c r="Q598" s="142"/>
    </row>
    <row r="599" spans="2:8" ht="15.75" hidden="1">
      <c r="B599" s="70"/>
      <c r="C599" s="73"/>
      <c r="H599" s="71"/>
    </row>
    <row r="600" spans="1:17" ht="63.75" hidden="1">
      <c r="A600" s="9" t="s">
        <v>361</v>
      </c>
      <c r="B600" s="13" t="s">
        <v>84</v>
      </c>
      <c r="C600" s="100"/>
      <c r="D600" s="6"/>
      <c r="F600" s="6"/>
      <c r="G600" s="141"/>
      <c r="H600" s="22"/>
      <c r="Q600" s="134"/>
    </row>
    <row r="601" spans="1:17" ht="15.75" hidden="1">
      <c r="A601" s="9"/>
      <c r="B601" s="13"/>
      <c r="C601" s="6"/>
      <c r="D601" s="6"/>
      <c r="F601" s="6"/>
      <c r="G601" s="141"/>
      <c r="H601" s="6"/>
      <c r="Q601" s="134"/>
    </row>
    <row r="602" spans="1:17" ht="15.75" hidden="1">
      <c r="A602" s="9"/>
      <c r="B602" s="13" t="s">
        <v>323</v>
      </c>
      <c r="C602" s="7">
        <v>0</v>
      </c>
      <c r="D602" s="6"/>
      <c r="F602" s="6"/>
      <c r="G602" s="134"/>
      <c r="H602" s="6"/>
      <c r="Q602" s="134"/>
    </row>
    <row r="603" spans="2:8" ht="15.75" hidden="1">
      <c r="B603" s="70"/>
      <c r="H603" s="71"/>
    </row>
    <row r="604" spans="1:8" ht="76.5" hidden="1">
      <c r="A604" s="57" t="s">
        <v>307</v>
      </c>
      <c r="B604" s="95" t="s">
        <v>235</v>
      </c>
      <c r="H604" s="80"/>
    </row>
    <row r="605" spans="2:8" ht="15.75" hidden="1">
      <c r="B605" s="95"/>
      <c r="H605" s="80"/>
    </row>
    <row r="606" spans="2:8" ht="15.75" hidden="1">
      <c r="B606" s="70" t="s">
        <v>323</v>
      </c>
      <c r="C606" s="73">
        <v>0</v>
      </c>
      <c r="H606" s="71"/>
    </row>
    <row r="607" spans="2:15" ht="15.75" hidden="1">
      <c r="B607" s="70"/>
      <c r="H607" s="80"/>
      <c r="I607" s="60"/>
      <c r="J607" s="60"/>
      <c r="M607" s="60"/>
      <c r="N607" s="60"/>
      <c r="O607" s="60"/>
    </row>
    <row r="608" spans="1:15" ht="76.5" hidden="1">
      <c r="A608" s="57" t="s">
        <v>16</v>
      </c>
      <c r="B608" s="70" t="s">
        <v>69</v>
      </c>
      <c r="H608" s="80"/>
      <c r="I608" s="60"/>
      <c r="J608" s="60"/>
      <c r="M608" s="60"/>
      <c r="N608" s="60"/>
      <c r="O608" s="60"/>
    </row>
    <row r="609" spans="2:15" ht="15.75" hidden="1">
      <c r="B609" s="70"/>
      <c r="H609" s="80"/>
      <c r="I609" s="60"/>
      <c r="J609" s="60"/>
      <c r="M609" s="60"/>
      <c r="N609" s="60"/>
      <c r="O609" s="60"/>
    </row>
    <row r="610" spans="2:15" ht="15.75" hidden="1">
      <c r="B610" s="70" t="s">
        <v>323</v>
      </c>
      <c r="C610" s="73">
        <v>0</v>
      </c>
      <c r="H610" s="71"/>
      <c r="I610" s="60"/>
      <c r="J610" s="60"/>
      <c r="M610" s="60"/>
      <c r="N610" s="60"/>
      <c r="O610" s="60"/>
    </row>
    <row r="611" spans="2:15" ht="15.75" hidden="1">
      <c r="B611" s="70"/>
      <c r="H611" s="71"/>
      <c r="I611" s="60"/>
      <c r="J611" s="60"/>
      <c r="M611" s="60"/>
      <c r="N611" s="60"/>
      <c r="O611" s="60"/>
    </row>
    <row r="612" spans="1:17" s="8" customFormat="1" ht="76.5" hidden="1">
      <c r="A612" s="9" t="s">
        <v>19</v>
      </c>
      <c r="B612" s="13" t="s">
        <v>79</v>
      </c>
      <c r="C612" s="6"/>
      <c r="D612" s="6"/>
      <c r="E612" s="166"/>
      <c r="F612" s="6"/>
      <c r="G612" s="158"/>
      <c r="H612" s="22"/>
      <c r="Q612" s="134"/>
    </row>
    <row r="613" spans="1:17" s="8" customFormat="1" ht="15.75" hidden="1">
      <c r="A613" s="9"/>
      <c r="B613" s="13"/>
      <c r="C613" s="6"/>
      <c r="D613" s="6"/>
      <c r="E613" s="166"/>
      <c r="F613" s="6"/>
      <c r="G613" s="158"/>
      <c r="H613" s="22"/>
      <c r="Q613" s="134"/>
    </row>
    <row r="614" spans="1:17" s="8" customFormat="1" ht="15.75" hidden="1">
      <c r="A614" s="9"/>
      <c r="B614" s="13" t="s">
        <v>323</v>
      </c>
      <c r="C614" s="7">
        <v>0</v>
      </c>
      <c r="D614" s="6"/>
      <c r="E614" s="166"/>
      <c r="F614" s="6"/>
      <c r="G614" s="158"/>
      <c r="H614" s="6"/>
      <c r="Q614" s="134"/>
    </row>
    <row r="615" spans="1:17" s="8" customFormat="1" ht="15.75">
      <c r="A615" s="9"/>
      <c r="B615" s="13"/>
      <c r="C615" s="7"/>
      <c r="D615" s="6"/>
      <c r="E615" s="166"/>
      <c r="F615" s="6"/>
      <c r="G615" s="158"/>
      <c r="H615" s="6"/>
      <c r="Q615" s="134"/>
    </row>
    <row r="616" spans="1:17" s="8" customFormat="1" ht="76.5">
      <c r="A616" s="9" t="s">
        <v>42</v>
      </c>
      <c r="B616" s="13" t="s">
        <v>131</v>
      </c>
      <c r="C616" s="6"/>
      <c r="D616" s="6"/>
      <c r="E616" s="166"/>
      <c r="F616" s="6"/>
      <c r="G616" s="158"/>
      <c r="H616" s="22"/>
      <c r="Q616" s="134"/>
    </row>
    <row r="617" spans="1:17" s="8" customFormat="1" ht="15.75">
      <c r="A617" s="9"/>
      <c r="B617" s="13"/>
      <c r="C617" s="6"/>
      <c r="D617" s="6"/>
      <c r="E617" s="166"/>
      <c r="F617" s="6"/>
      <c r="G617" s="158"/>
      <c r="H617" s="22"/>
      <c r="Q617" s="134"/>
    </row>
    <row r="618" spans="1:17" s="8" customFormat="1" ht="15.75">
      <c r="A618" s="9"/>
      <c r="B618" s="13" t="s">
        <v>323</v>
      </c>
      <c r="C618" s="100">
        <v>13</v>
      </c>
      <c r="D618" s="6"/>
      <c r="E618" s="166"/>
      <c r="F618" s="6"/>
      <c r="G618" s="158"/>
      <c r="H618" s="6"/>
      <c r="Q618" s="134"/>
    </row>
    <row r="619" spans="1:17" s="8" customFormat="1" ht="15.75" hidden="1">
      <c r="A619" s="9"/>
      <c r="B619" s="13"/>
      <c r="C619" s="7"/>
      <c r="D619" s="6"/>
      <c r="E619" s="166"/>
      <c r="F619" s="6"/>
      <c r="G619" s="158"/>
      <c r="H619" s="6"/>
      <c r="Q619" s="134"/>
    </row>
    <row r="620" spans="1:17" s="8" customFormat="1" ht="89.25" hidden="1">
      <c r="A620" s="9" t="s">
        <v>250</v>
      </c>
      <c r="B620" s="13" t="s">
        <v>257</v>
      </c>
      <c r="C620" s="6"/>
      <c r="D620" s="6"/>
      <c r="E620" s="166"/>
      <c r="F620" s="6"/>
      <c r="G620" s="158"/>
      <c r="H620" s="22"/>
      <c r="Q620" s="134"/>
    </row>
    <row r="621" spans="1:17" s="8" customFormat="1" ht="15.75" hidden="1">
      <c r="A621" s="9"/>
      <c r="B621" s="13"/>
      <c r="C621" s="6"/>
      <c r="D621" s="6"/>
      <c r="E621" s="166"/>
      <c r="F621" s="6"/>
      <c r="G621" s="158"/>
      <c r="H621" s="22"/>
      <c r="Q621" s="134"/>
    </row>
    <row r="622" spans="1:17" s="8" customFormat="1" ht="15.75" hidden="1">
      <c r="A622" s="9"/>
      <c r="B622" s="13" t="s">
        <v>323</v>
      </c>
      <c r="C622" s="7">
        <v>0</v>
      </c>
      <c r="D622" s="6"/>
      <c r="E622" s="166"/>
      <c r="F622" s="6"/>
      <c r="G622" s="158"/>
      <c r="H622" s="6"/>
      <c r="Q622" s="134"/>
    </row>
    <row r="623" spans="1:17" s="8" customFormat="1" ht="15.75" hidden="1">
      <c r="A623" s="9"/>
      <c r="B623" s="13"/>
      <c r="C623" s="7"/>
      <c r="D623" s="6"/>
      <c r="E623" s="166"/>
      <c r="F623" s="6"/>
      <c r="G623" s="158"/>
      <c r="H623" s="6"/>
      <c r="Q623" s="134"/>
    </row>
    <row r="624" spans="1:17" s="8" customFormat="1" ht="76.5" hidden="1">
      <c r="A624" s="9" t="s">
        <v>251</v>
      </c>
      <c r="B624" s="13" t="s">
        <v>256</v>
      </c>
      <c r="C624" s="6"/>
      <c r="D624" s="6"/>
      <c r="E624" s="166"/>
      <c r="F624" s="6"/>
      <c r="G624" s="158"/>
      <c r="H624" s="22"/>
      <c r="Q624" s="134"/>
    </row>
    <row r="625" spans="1:17" s="8" customFormat="1" ht="15.75" hidden="1">
      <c r="A625" s="9"/>
      <c r="B625" s="13"/>
      <c r="C625" s="6"/>
      <c r="D625" s="6"/>
      <c r="E625" s="166"/>
      <c r="F625" s="6"/>
      <c r="G625" s="158"/>
      <c r="H625" s="22"/>
      <c r="Q625" s="134"/>
    </row>
    <row r="626" spans="1:17" s="8" customFormat="1" ht="15.75" hidden="1">
      <c r="A626" s="9"/>
      <c r="B626" s="13" t="s">
        <v>72</v>
      </c>
      <c r="C626" s="7">
        <v>0</v>
      </c>
      <c r="D626" s="6"/>
      <c r="E626" s="166"/>
      <c r="F626" s="6"/>
      <c r="G626" s="158"/>
      <c r="H626" s="6"/>
      <c r="Q626" s="134"/>
    </row>
    <row r="627" spans="1:17" s="8" customFormat="1" ht="15.75" hidden="1">
      <c r="A627" s="9"/>
      <c r="B627" s="13"/>
      <c r="C627" s="7"/>
      <c r="D627" s="6"/>
      <c r="E627" s="166"/>
      <c r="F627" s="6"/>
      <c r="G627" s="158"/>
      <c r="H627" s="6"/>
      <c r="Q627" s="134"/>
    </row>
    <row r="628" spans="1:17" s="8" customFormat="1" ht="76.5" hidden="1">
      <c r="A628" s="9" t="s">
        <v>308</v>
      </c>
      <c r="B628" s="13" t="s">
        <v>238</v>
      </c>
      <c r="C628" s="6"/>
      <c r="D628" s="6"/>
      <c r="E628" s="166"/>
      <c r="F628" s="6"/>
      <c r="G628" s="158"/>
      <c r="H628" s="22"/>
      <c r="Q628" s="134"/>
    </row>
    <row r="629" spans="1:17" s="8" customFormat="1" ht="15.75" hidden="1">
      <c r="A629" s="9"/>
      <c r="B629" s="13"/>
      <c r="C629" s="6"/>
      <c r="D629" s="6"/>
      <c r="E629" s="166"/>
      <c r="F629" s="6"/>
      <c r="G629" s="158"/>
      <c r="H629" s="22"/>
      <c r="Q629" s="134"/>
    </row>
    <row r="630" spans="1:17" s="8" customFormat="1" ht="15.75" hidden="1">
      <c r="A630" s="9"/>
      <c r="B630" s="13" t="s">
        <v>72</v>
      </c>
      <c r="C630" s="7">
        <v>0</v>
      </c>
      <c r="D630" s="6"/>
      <c r="E630" s="166"/>
      <c r="F630" s="6"/>
      <c r="G630" s="158"/>
      <c r="H630" s="6"/>
      <c r="K630" s="107"/>
      <c r="Q630" s="134"/>
    </row>
    <row r="631" spans="1:17" s="8" customFormat="1" ht="15.75" hidden="1">
      <c r="A631" s="9"/>
      <c r="B631" s="13"/>
      <c r="C631" s="7"/>
      <c r="D631" s="6"/>
      <c r="E631" s="166"/>
      <c r="F631" s="6"/>
      <c r="G631" s="158"/>
      <c r="H631" s="6"/>
      <c r="K631" s="107"/>
      <c r="Q631" s="134"/>
    </row>
    <row r="632" spans="1:17" s="8" customFormat="1" ht="140.25" hidden="1">
      <c r="A632" s="9" t="s">
        <v>218</v>
      </c>
      <c r="B632" s="13" t="s">
        <v>220</v>
      </c>
      <c r="C632" s="6"/>
      <c r="D632" s="6"/>
      <c r="E632" s="166"/>
      <c r="F632" s="6"/>
      <c r="G632" s="158"/>
      <c r="H632" s="22"/>
      <c r="J632" s="13"/>
      <c r="Q632" s="134"/>
    </row>
    <row r="633" spans="1:17" s="8" customFormat="1" ht="15.75" hidden="1">
      <c r="A633" s="9"/>
      <c r="B633" s="13"/>
      <c r="C633" s="6"/>
      <c r="D633" s="6"/>
      <c r="E633" s="166"/>
      <c r="F633" s="6"/>
      <c r="G633" s="158"/>
      <c r="H633" s="22"/>
      <c r="Q633" s="134"/>
    </row>
    <row r="634" spans="1:17" s="8" customFormat="1" ht="15.75" hidden="1">
      <c r="A634" s="9"/>
      <c r="B634" s="13" t="s">
        <v>72</v>
      </c>
      <c r="C634" s="7">
        <v>0</v>
      </c>
      <c r="D634" s="6"/>
      <c r="E634" s="166"/>
      <c r="F634" s="6"/>
      <c r="G634" s="158"/>
      <c r="H634" s="6"/>
      <c r="K634" s="107"/>
      <c r="Q634" s="134"/>
    </row>
    <row r="635" spans="1:17" s="8" customFormat="1" ht="15.75" hidden="1">
      <c r="A635" s="9"/>
      <c r="B635" s="13"/>
      <c r="C635" s="7"/>
      <c r="D635" s="6"/>
      <c r="E635" s="166"/>
      <c r="F635" s="6"/>
      <c r="G635" s="158"/>
      <c r="H635" s="6"/>
      <c r="K635" s="107"/>
      <c r="Q635" s="134"/>
    </row>
    <row r="636" spans="1:17" s="8" customFormat="1" ht="127.5" hidden="1">
      <c r="A636" s="9" t="s">
        <v>219</v>
      </c>
      <c r="B636" s="13" t="s">
        <v>258</v>
      </c>
      <c r="C636" s="6"/>
      <c r="D636" s="6"/>
      <c r="E636" s="166"/>
      <c r="F636" s="6"/>
      <c r="G636" s="158"/>
      <c r="H636" s="22"/>
      <c r="J636" s="13"/>
      <c r="Q636" s="134"/>
    </row>
    <row r="637" spans="1:17" s="8" customFormat="1" ht="15.75" hidden="1">
      <c r="A637" s="9"/>
      <c r="B637" s="13"/>
      <c r="C637" s="6"/>
      <c r="D637" s="6"/>
      <c r="E637" s="166"/>
      <c r="F637" s="6"/>
      <c r="G637" s="158"/>
      <c r="H637" s="22"/>
      <c r="Q637" s="134"/>
    </row>
    <row r="638" spans="1:17" s="8" customFormat="1" ht="15.75" hidden="1">
      <c r="A638" s="9"/>
      <c r="B638" s="13" t="s">
        <v>72</v>
      </c>
      <c r="C638" s="7">
        <v>0</v>
      </c>
      <c r="D638" s="6"/>
      <c r="E638" s="166"/>
      <c r="F638" s="6"/>
      <c r="G638" s="158"/>
      <c r="H638" s="6"/>
      <c r="K638" s="107"/>
      <c r="Q638" s="134"/>
    </row>
    <row r="639" spans="1:17" s="8" customFormat="1" ht="15.75" hidden="1">
      <c r="A639" s="9"/>
      <c r="B639" s="13"/>
      <c r="C639" s="7"/>
      <c r="D639" s="6"/>
      <c r="E639" s="166"/>
      <c r="F639" s="6"/>
      <c r="G639" s="158"/>
      <c r="H639" s="6"/>
      <c r="K639" s="107"/>
      <c r="Q639" s="134"/>
    </row>
    <row r="640" spans="1:17" s="8" customFormat="1" ht="96.75" customHeight="1" hidden="1">
      <c r="A640" s="9" t="s">
        <v>244</v>
      </c>
      <c r="B640" s="13" t="s">
        <v>245</v>
      </c>
      <c r="C640" s="6"/>
      <c r="D640" s="6"/>
      <c r="E640" s="166"/>
      <c r="F640" s="6"/>
      <c r="G640" s="158"/>
      <c r="H640" s="22"/>
      <c r="Q640" s="134"/>
    </row>
    <row r="641" spans="1:17" s="8" customFormat="1" ht="15.75" hidden="1">
      <c r="A641" s="9"/>
      <c r="B641" s="13"/>
      <c r="C641" s="6"/>
      <c r="D641" s="6"/>
      <c r="E641" s="166"/>
      <c r="F641" s="6"/>
      <c r="G641" s="158"/>
      <c r="H641" s="22"/>
      <c r="Q641" s="134"/>
    </row>
    <row r="642" spans="1:17" s="8" customFormat="1" ht="15.75" hidden="1">
      <c r="A642" s="9"/>
      <c r="B642" s="13" t="s">
        <v>72</v>
      </c>
      <c r="C642" s="7">
        <v>0</v>
      </c>
      <c r="D642" s="6"/>
      <c r="E642" s="166"/>
      <c r="F642" s="6"/>
      <c r="G642" s="158"/>
      <c r="H642" s="6"/>
      <c r="K642" s="107"/>
      <c r="Q642" s="134"/>
    </row>
    <row r="643" spans="1:17" s="8" customFormat="1" ht="15.75" hidden="1">
      <c r="A643" s="9"/>
      <c r="B643" s="13"/>
      <c r="C643" s="6"/>
      <c r="D643" s="6"/>
      <c r="E643" s="166"/>
      <c r="F643" s="6"/>
      <c r="G643" s="158"/>
      <c r="H643" s="6"/>
      <c r="K643" s="107"/>
      <c r="Q643" s="134"/>
    </row>
    <row r="644" spans="1:17" s="8" customFormat="1" ht="105" customHeight="1" hidden="1">
      <c r="A644" s="9" t="s">
        <v>20</v>
      </c>
      <c r="B644" s="13" t="s">
        <v>237</v>
      </c>
      <c r="C644" s="6"/>
      <c r="D644" s="6"/>
      <c r="E644" s="166"/>
      <c r="F644" s="6"/>
      <c r="G644" s="158"/>
      <c r="H644" s="22"/>
      <c r="Q644" s="134"/>
    </row>
    <row r="645" spans="1:17" s="8" customFormat="1" ht="15.75" hidden="1">
      <c r="A645" s="9"/>
      <c r="B645" s="13"/>
      <c r="C645" s="6"/>
      <c r="D645" s="6"/>
      <c r="E645" s="166"/>
      <c r="F645" s="6"/>
      <c r="G645" s="158"/>
      <c r="H645" s="22"/>
      <c r="Q645" s="134"/>
    </row>
    <row r="646" spans="1:17" s="8" customFormat="1" ht="15.75" hidden="1">
      <c r="A646" s="9"/>
      <c r="B646" s="13" t="s">
        <v>72</v>
      </c>
      <c r="C646" s="7">
        <v>0</v>
      </c>
      <c r="D646" s="6"/>
      <c r="E646" s="166"/>
      <c r="F646" s="6"/>
      <c r="G646" s="158"/>
      <c r="H646" s="6"/>
      <c r="K646" s="107"/>
      <c r="Q646" s="134"/>
    </row>
    <row r="647" spans="2:15" ht="15.75" hidden="1">
      <c r="B647" s="70"/>
      <c r="H647" s="80"/>
      <c r="I647" s="60"/>
      <c r="J647" s="60"/>
      <c r="M647" s="60"/>
      <c r="N647" s="60"/>
      <c r="O647" s="60"/>
    </row>
    <row r="648" spans="1:17" s="8" customFormat="1" ht="63.75" hidden="1">
      <c r="A648" s="9" t="s">
        <v>71</v>
      </c>
      <c r="B648" s="13" t="s">
        <v>78</v>
      </c>
      <c r="C648" s="6"/>
      <c r="D648" s="6"/>
      <c r="E648" s="166"/>
      <c r="F648" s="6"/>
      <c r="G648" s="158"/>
      <c r="H648" s="22"/>
      <c r="Q648" s="134"/>
    </row>
    <row r="649" spans="1:17" s="8" customFormat="1" ht="15.75" hidden="1">
      <c r="A649" s="9"/>
      <c r="B649" s="13"/>
      <c r="C649" s="6"/>
      <c r="D649" s="6"/>
      <c r="E649" s="166"/>
      <c r="F649" s="6"/>
      <c r="G649" s="158"/>
      <c r="H649" s="22"/>
      <c r="Q649" s="134"/>
    </row>
    <row r="650" spans="1:17" s="8" customFormat="1" ht="15.75" hidden="1">
      <c r="A650" s="9"/>
      <c r="B650" s="13" t="s">
        <v>323</v>
      </c>
      <c r="C650" s="106">
        <v>0</v>
      </c>
      <c r="D650" s="6"/>
      <c r="E650" s="166"/>
      <c r="F650" s="6"/>
      <c r="G650" s="158"/>
      <c r="H650" s="6"/>
      <c r="Q650" s="134"/>
    </row>
    <row r="651" spans="1:17" s="8" customFormat="1" ht="15.75" hidden="1">
      <c r="A651" s="9"/>
      <c r="B651" s="13"/>
      <c r="C651" s="106"/>
      <c r="D651" s="6"/>
      <c r="E651" s="166"/>
      <c r="F651" s="6"/>
      <c r="G651" s="158"/>
      <c r="H651" s="6"/>
      <c r="Q651" s="134"/>
    </row>
    <row r="652" spans="1:17" s="8" customFormat="1" ht="63.75" hidden="1">
      <c r="A652" s="9" t="s">
        <v>43</v>
      </c>
      <c r="B652" s="13" t="s">
        <v>44</v>
      </c>
      <c r="C652" s="6"/>
      <c r="D652" s="6"/>
      <c r="E652" s="166"/>
      <c r="F652" s="6"/>
      <c r="G652" s="158"/>
      <c r="H652" s="22"/>
      <c r="Q652" s="134"/>
    </row>
    <row r="653" spans="1:17" s="8" customFormat="1" ht="15.75" hidden="1">
      <c r="A653" s="9"/>
      <c r="B653" s="13"/>
      <c r="C653" s="6"/>
      <c r="D653" s="6"/>
      <c r="E653" s="166"/>
      <c r="F653" s="6"/>
      <c r="G653" s="158"/>
      <c r="H653" s="22"/>
      <c r="Q653" s="134"/>
    </row>
    <row r="654" spans="1:17" s="8" customFormat="1" ht="15.75" hidden="1">
      <c r="A654" s="9"/>
      <c r="B654" s="13" t="s">
        <v>323</v>
      </c>
      <c r="C654" s="106">
        <v>0</v>
      </c>
      <c r="D654" s="6"/>
      <c r="E654" s="166"/>
      <c r="F654" s="6"/>
      <c r="G654" s="158"/>
      <c r="H654" s="6"/>
      <c r="Q654" s="134"/>
    </row>
    <row r="655" spans="1:17" s="8" customFormat="1" ht="15.75" hidden="1">
      <c r="A655" s="9"/>
      <c r="B655" s="13"/>
      <c r="C655" s="100"/>
      <c r="D655" s="6"/>
      <c r="E655" s="166"/>
      <c r="F655" s="6"/>
      <c r="G655" s="158"/>
      <c r="H655" s="6"/>
      <c r="Q655" s="134"/>
    </row>
    <row r="656" spans="1:17" s="8" customFormat="1" ht="92.25" customHeight="1" hidden="1">
      <c r="A656" s="9" t="s">
        <v>51</v>
      </c>
      <c r="B656" s="13" t="s">
        <v>52</v>
      </c>
      <c r="C656" s="6"/>
      <c r="D656" s="6"/>
      <c r="E656" s="166"/>
      <c r="F656" s="6"/>
      <c r="G656" s="158"/>
      <c r="H656" s="22"/>
      <c r="Q656" s="134"/>
    </row>
    <row r="657" spans="1:17" s="8" customFormat="1" ht="15.75" hidden="1">
      <c r="A657" s="9"/>
      <c r="B657" s="13"/>
      <c r="C657" s="6"/>
      <c r="D657" s="6"/>
      <c r="E657" s="166"/>
      <c r="F657" s="6"/>
      <c r="G657" s="158"/>
      <c r="H657" s="22"/>
      <c r="Q657" s="134"/>
    </row>
    <row r="658" spans="1:17" s="8" customFormat="1" ht="15.75" hidden="1">
      <c r="A658" s="9"/>
      <c r="B658" s="13" t="s">
        <v>72</v>
      </c>
      <c r="C658" s="106">
        <v>0</v>
      </c>
      <c r="D658" s="6"/>
      <c r="E658" s="166"/>
      <c r="F658" s="6"/>
      <c r="G658" s="158"/>
      <c r="H658" s="6"/>
      <c r="Q658" s="134"/>
    </row>
    <row r="659" spans="1:17" s="8" customFormat="1" ht="15.75" hidden="1">
      <c r="A659" s="9"/>
      <c r="B659" s="13"/>
      <c r="C659" s="106"/>
      <c r="D659" s="6"/>
      <c r="E659" s="166"/>
      <c r="F659" s="6"/>
      <c r="G659" s="158"/>
      <c r="H659" s="6"/>
      <c r="Q659" s="134"/>
    </row>
    <row r="660" spans="1:17" s="8" customFormat="1" ht="63.75" hidden="1">
      <c r="A660" s="9" t="s">
        <v>259</v>
      </c>
      <c r="B660" s="13" t="s">
        <v>236</v>
      </c>
      <c r="C660" s="6"/>
      <c r="D660" s="6"/>
      <c r="E660" s="166"/>
      <c r="F660" s="6"/>
      <c r="G660" s="158"/>
      <c r="H660" s="22"/>
      <c r="Q660" s="134"/>
    </row>
    <row r="661" spans="1:17" s="8" customFormat="1" ht="15.75" hidden="1">
      <c r="A661" s="9"/>
      <c r="B661" s="13"/>
      <c r="C661" s="6"/>
      <c r="D661" s="6"/>
      <c r="E661" s="166"/>
      <c r="F661" s="6"/>
      <c r="G661" s="158"/>
      <c r="H661" s="22"/>
      <c r="Q661" s="134"/>
    </row>
    <row r="662" spans="1:17" s="8" customFormat="1" ht="15.75" hidden="1">
      <c r="A662" s="9"/>
      <c r="B662" s="13" t="s">
        <v>323</v>
      </c>
      <c r="C662" s="106">
        <v>0</v>
      </c>
      <c r="D662" s="6"/>
      <c r="E662" s="166"/>
      <c r="F662" s="6"/>
      <c r="G662" s="158"/>
      <c r="H662" s="6"/>
      <c r="Q662" s="134"/>
    </row>
    <row r="663" spans="1:17" s="8" customFormat="1" ht="15.75" hidden="1">
      <c r="A663" s="9"/>
      <c r="B663" s="13"/>
      <c r="C663" s="106"/>
      <c r="D663" s="6"/>
      <c r="E663" s="166"/>
      <c r="F663" s="6"/>
      <c r="G663" s="158"/>
      <c r="H663" s="6"/>
      <c r="Q663" s="134"/>
    </row>
    <row r="664" spans="1:17" s="8" customFormat="1" ht="63.75" hidden="1">
      <c r="A664" s="9" t="s">
        <v>260</v>
      </c>
      <c r="B664" s="13" t="s">
        <v>240</v>
      </c>
      <c r="C664" s="6"/>
      <c r="D664" s="6"/>
      <c r="E664" s="166"/>
      <c r="F664" s="6"/>
      <c r="G664" s="158"/>
      <c r="H664" s="22"/>
      <c r="Q664" s="134"/>
    </row>
    <row r="665" spans="1:17" s="8" customFormat="1" ht="15.75" hidden="1">
      <c r="A665" s="9"/>
      <c r="B665" s="13"/>
      <c r="C665" s="6"/>
      <c r="D665" s="6"/>
      <c r="E665" s="166"/>
      <c r="F665" s="6"/>
      <c r="G665" s="158"/>
      <c r="H665" s="22"/>
      <c r="Q665" s="134"/>
    </row>
    <row r="666" spans="1:17" s="8" customFormat="1" ht="15.75" hidden="1">
      <c r="A666" s="9"/>
      <c r="B666" s="13" t="s">
        <v>323</v>
      </c>
      <c r="C666" s="106">
        <v>0</v>
      </c>
      <c r="D666" s="6"/>
      <c r="E666" s="166"/>
      <c r="F666" s="6"/>
      <c r="G666" s="158"/>
      <c r="H666" s="6"/>
      <c r="Q666" s="141"/>
    </row>
    <row r="667" spans="1:17" s="8" customFormat="1" ht="15.75" hidden="1">
      <c r="A667" s="9"/>
      <c r="B667" s="13"/>
      <c r="C667" s="106"/>
      <c r="D667" s="6"/>
      <c r="E667" s="166"/>
      <c r="F667" s="6"/>
      <c r="G667" s="158"/>
      <c r="H667" s="6"/>
      <c r="Q667" s="141"/>
    </row>
    <row r="668" spans="1:17" s="8" customFormat="1" ht="38.25" hidden="1">
      <c r="A668" s="9" t="s">
        <v>246</v>
      </c>
      <c r="B668" s="13" t="s">
        <v>247</v>
      </c>
      <c r="C668" s="6"/>
      <c r="D668" s="6"/>
      <c r="E668" s="166"/>
      <c r="F668" s="6"/>
      <c r="G668" s="158"/>
      <c r="H668" s="22"/>
      <c r="Q668" s="134"/>
    </row>
    <row r="669" spans="1:17" s="8" customFormat="1" ht="15.75" hidden="1">
      <c r="A669" s="9"/>
      <c r="B669" s="13"/>
      <c r="C669" s="6"/>
      <c r="D669" s="6"/>
      <c r="E669" s="166"/>
      <c r="F669" s="6"/>
      <c r="G669" s="158"/>
      <c r="H669" s="22"/>
      <c r="Q669" s="134"/>
    </row>
    <row r="670" spans="1:17" s="8" customFormat="1" ht="15.75" hidden="1">
      <c r="A670" s="9"/>
      <c r="B670" s="13" t="s">
        <v>323</v>
      </c>
      <c r="C670" s="106">
        <v>0</v>
      </c>
      <c r="D670" s="6"/>
      <c r="E670" s="166"/>
      <c r="F670" s="6"/>
      <c r="G670" s="158"/>
      <c r="H670" s="6"/>
      <c r="Q670" s="134"/>
    </row>
    <row r="671" spans="2:15" ht="15.75">
      <c r="B671" s="70"/>
      <c r="H671" s="80"/>
      <c r="I671" s="60"/>
      <c r="J671" s="60"/>
      <c r="M671" s="60"/>
      <c r="N671" s="60"/>
      <c r="O671" s="60"/>
    </row>
    <row r="672" spans="1:8" ht="38.25">
      <c r="A672" s="57" t="s">
        <v>21</v>
      </c>
      <c r="B672" s="70" t="s">
        <v>102</v>
      </c>
      <c r="H672" s="80"/>
    </row>
    <row r="673" spans="2:8" ht="15.75">
      <c r="B673" s="70"/>
      <c r="H673" s="80"/>
    </row>
    <row r="674" spans="2:17" ht="15.75">
      <c r="B674" s="70" t="s">
        <v>323</v>
      </c>
      <c r="C674" s="71">
        <v>14</v>
      </c>
      <c r="H674" s="71"/>
      <c r="Q674" s="142"/>
    </row>
    <row r="675" spans="2:17" ht="15.75" hidden="1">
      <c r="B675" s="70"/>
      <c r="H675" s="80"/>
      <c r="Q675" s="139"/>
    </row>
    <row r="676" spans="1:17" ht="38.25" hidden="1">
      <c r="A676" s="108" t="s">
        <v>103</v>
      </c>
      <c r="B676" s="70" t="s">
        <v>65</v>
      </c>
      <c r="H676" s="80"/>
      <c r="Q676" s="139"/>
    </row>
    <row r="677" spans="2:17" ht="15.75" hidden="1">
      <c r="B677" s="70"/>
      <c r="H677" s="80"/>
      <c r="Q677" s="139"/>
    </row>
    <row r="678" spans="2:17" ht="15.75" hidden="1">
      <c r="B678" s="70" t="s">
        <v>323</v>
      </c>
      <c r="C678" s="73">
        <v>0</v>
      </c>
      <c r="H678" s="71"/>
      <c r="Q678" s="143"/>
    </row>
    <row r="679" spans="2:17" ht="15.75" hidden="1">
      <c r="B679" s="70"/>
      <c r="H679" s="71"/>
      <c r="Q679" s="139"/>
    </row>
    <row r="680" spans="1:17" ht="38.25" hidden="1">
      <c r="A680" s="108" t="s">
        <v>104</v>
      </c>
      <c r="B680" s="70" t="s">
        <v>66</v>
      </c>
      <c r="H680" s="80"/>
      <c r="Q680" s="139"/>
    </row>
    <row r="681" spans="2:17" ht="15.75" hidden="1">
      <c r="B681" s="70"/>
      <c r="H681" s="80"/>
      <c r="Q681" s="139"/>
    </row>
    <row r="682" spans="2:17" ht="15.75" hidden="1">
      <c r="B682" s="70" t="s">
        <v>323</v>
      </c>
      <c r="C682" s="73">
        <v>0</v>
      </c>
      <c r="H682" s="71"/>
      <c r="Q682" s="143"/>
    </row>
    <row r="683" spans="2:17" ht="15.75" hidden="1">
      <c r="B683" s="70"/>
      <c r="H683" s="71"/>
      <c r="Q683" s="143"/>
    </row>
    <row r="684" spans="1:17" ht="38.25" hidden="1">
      <c r="A684" s="108" t="s">
        <v>105</v>
      </c>
      <c r="B684" s="70" t="s">
        <v>310</v>
      </c>
      <c r="H684" s="80"/>
      <c r="Q684" s="139"/>
    </row>
    <row r="685" spans="2:17" ht="15.75" hidden="1">
      <c r="B685" s="70"/>
      <c r="H685" s="80"/>
      <c r="Q685" s="139"/>
    </row>
    <row r="686" spans="2:17" ht="15.75" hidden="1">
      <c r="B686" s="70" t="s">
        <v>323</v>
      </c>
      <c r="C686" s="73">
        <v>0</v>
      </c>
      <c r="H686" s="71"/>
      <c r="Q686" s="143"/>
    </row>
    <row r="687" spans="2:17" ht="15.75">
      <c r="B687" s="70"/>
      <c r="H687" s="71"/>
      <c r="Q687" s="142"/>
    </row>
    <row r="688" spans="1:8" ht="25.5">
      <c r="A688" s="57" t="s">
        <v>106</v>
      </c>
      <c r="B688" s="70" t="s">
        <v>32</v>
      </c>
      <c r="H688" s="80"/>
    </row>
    <row r="689" spans="2:8" ht="15.75">
      <c r="B689" s="70"/>
      <c r="H689" s="67"/>
    </row>
    <row r="690" spans="2:8" ht="15.75">
      <c r="B690" s="70" t="s">
        <v>322</v>
      </c>
      <c r="C690" s="71">
        <v>351</v>
      </c>
      <c r="H690" s="71"/>
    </row>
    <row r="691" spans="2:8" ht="15.75" hidden="1">
      <c r="B691" s="70"/>
      <c r="H691" s="80"/>
    </row>
    <row r="692" spans="1:17" s="8" customFormat="1" ht="63.75" hidden="1">
      <c r="A692" s="9" t="s">
        <v>107</v>
      </c>
      <c r="B692" s="13" t="s">
        <v>70</v>
      </c>
      <c r="C692" s="6"/>
      <c r="D692" s="6"/>
      <c r="E692" s="166"/>
      <c r="F692" s="6"/>
      <c r="G692" s="158"/>
      <c r="H692" s="22"/>
      <c r="Q692" s="134"/>
    </row>
    <row r="693" spans="1:17" s="8" customFormat="1" ht="15.75" hidden="1">
      <c r="A693" s="9"/>
      <c r="B693" s="13"/>
      <c r="C693" s="6"/>
      <c r="D693" s="6"/>
      <c r="E693" s="166"/>
      <c r="F693" s="6"/>
      <c r="G693" s="158"/>
      <c r="H693" s="22"/>
      <c r="Q693" s="134"/>
    </row>
    <row r="694" spans="1:17" s="8" customFormat="1" ht="15.75" hidden="1">
      <c r="A694" s="9"/>
      <c r="B694" s="13" t="s">
        <v>323</v>
      </c>
      <c r="C694" s="7">
        <v>0</v>
      </c>
      <c r="D694" s="6"/>
      <c r="E694" s="166"/>
      <c r="F694" s="6"/>
      <c r="G694" s="158"/>
      <c r="H694" s="6"/>
      <c r="Q694" s="134"/>
    </row>
    <row r="695" spans="1:17" s="8" customFormat="1" ht="15.75" hidden="1">
      <c r="A695" s="9"/>
      <c r="B695" s="13"/>
      <c r="C695" s="7"/>
      <c r="D695" s="6"/>
      <c r="E695" s="166"/>
      <c r="F695" s="6"/>
      <c r="G695" s="158"/>
      <c r="H695" s="6"/>
      <c r="Q695" s="134"/>
    </row>
    <row r="696" spans="1:17" s="8" customFormat="1" ht="76.5" hidden="1">
      <c r="A696" s="9" t="s">
        <v>143</v>
      </c>
      <c r="B696" s="13" t="s">
        <v>73</v>
      </c>
      <c r="C696" s="6"/>
      <c r="D696" s="6"/>
      <c r="E696" s="166"/>
      <c r="F696" s="6"/>
      <c r="G696" s="158"/>
      <c r="H696" s="22"/>
      <c r="Q696" s="134"/>
    </row>
    <row r="697" spans="1:17" s="8" customFormat="1" ht="15.75" hidden="1">
      <c r="A697" s="9"/>
      <c r="B697" s="13"/>
      <c r="C697" s="6"/>
      <c r="D697" s="6"/>
      <c r="E697" s="166"/>
      <c r="F697" s="6"/>
      <c r="G697" s="158"/>
      <c r="H697" s="22"/>
      <c r="Q697" s="134"/>
    </row>
    <row r="698" spans="1:17" s="8" customFormat="1" ht="15.75" hidden="1">
      <c r="A698" s="9"/>
      <c r="B698" s="13" t="s">
        <v>72</v>
      </c>
      <c r="C698" s="7">
        <v>0</v>
      </c>
      <c r="D698" s="6"/>
      <c r="E698" s="166"/>
      <c r="F698" s="6"/>
      <c r="G698" s="158"/>
      <c r="H698" s="6"/>
      <c r="Q698" s="141"/>
    </row>
    <row r="699" spans="1:17" s="8" customFormat="1" ht="15.75">
      <c r="A699" s="9"/>
      <c r="B699" s="13"/>
      <c r="C699" s="7"/>
      <c r="D699" s="6"/>
      <c r="E699" s="166"/>
      <c r="F699" s="6"/>
      <c r="G699" s="158"/>
      <c r="H699" s="6"/>
      <c r="Q699" s="141"/>
    </row>
    <row r="700" spans="1:17" s="8" customFormat="1" ht="38.25">
      <c r="A700" s="57" t="s">
        <v>252</v>
      </c>
      <c r="B700" s="70" t="s">
        <v>255</v>
      </c>
      <c r="C700" s="7"/>
      <c r="D700" s="6"/>
      <c r="E700" s="166"/>
      <c r="F700" s="6"/>
      <c r="G700" s="158"/>
      <c r="H700" s="6"/>
      <c r="Q700" s="141"/>
    </row>
    <row r="701" spans="1:17" s="8" customFormat="1" ht="15.75">
      <c r="A701" s="9"/>
      <c r="B701" s="13"/>
      <c r="C701" s="7"/>
      <c r="D701" s="6"/>
      <c r="E701" s="166"/>
      <c r="F701" s="6"/>
      <c r="G701" s="158"/>
      <c r="H701" s="6"/>
      <c r="Q701" s="141"/>
    </row>
    <row r="702" spans="1:17" s="8" customFormat="1" ht="15.75">
      <c r="A702" s="9"/>
      <c r="B702" s="70" t="s">
        <v>322</v>
      </c>
      <c r="C702" s="71">
        <v>351</v>
      </c>
      <c r="D702" s="6"/>
      <c r="E702" s="166"/>
      <c r="F702" s="6"/>
      <c r="G702" s="158"/>
      <c r="H702" s="6"/>
      <c r="Q702" s="141"/>
    </row>
    <row r="703" spans="1:17" s="8" customFormat="1" ht="15.75">
      <c r="A703" s="9"/>
      <c r="B703" s="13"/>
      <c r="C703" s="7"/>
      <c r="D703" s="6"/>
      <c r="E703" s="166"/>
      <c r="F703" s="6"/>
      <c r="G703" s="158"/>
      <c r="H703" s="6"/>
      <c r="Q703" s="141"/>
    </row>
    <row r="704" spans="1:17" s="8" customFormat="1" ht="25.5">
      <c r="A704" s="57" t="s">
        <v>253</v>
      </c>
      <c r="B704" s="70" t="s">
        <v>254</v>
      </c>
      <c r="C704" s="7"/>
      <c r="D704" s="6"/>
      <c r="E704" s="166"/>
      <c r="F704" s="6"/>
      <c r="G704" s="158"/>
      <c r="H704" s="6"/>
      <c r="Q704" s="141"/>
    </row>
    <row r="705" spans="1:17" s="8" customFormat="1" ht="15.75">
      <c r="A705" s="9"/>
      <c r="B705" s="13"/>
      <c r="C705" s="7"/>
      <c r="D705" s="6"/>
      <c r="E705" s="166"/>
      <c r="F705" s="6"/>
      <c r="G705" s="158"/>
      <c r="H705" s="6"/>
      <c r="Q705" s="141"/>
    </row>
    <row r="706" spans="1:17" s="8" customFormat="1" ht="15.75">
      <c r="A706" s="9"/>
      <c r="B706" s="70" t="s">
        <v>322</v>
      </c>
      <c r="C706" s="71">
        <v>351</v>
      </c>
      <c r="D706" s="6"/>
      <c r="E706" s="166"/>
      <c r="F706" s="6"/>
      <c r="G706" s="158"/>
      <c r="H706" s="6"/>
      <c r="Q706" s="141"/>
    </row>
    <row r="707" spans="1:17" s="8" customFormat="1" ht="15.75">
      <c r="A707" s="9"/>
      <c r="B707" s="13"/>
      <c r="C707" s="6"/>
      <c r="D707" s="6"/>
      <c r="E707" s="173"/>
      <c r="F707" s="6"/>
      <c r="G707" s="158"/>
      <c r="H707" s="22"/>
      <c r="Q707" s="134"/>
    </row>
    <row r="708" spans="1:17" s="83" customFormat="1" ht="63.75">
      <c r="A708" s="57" t="s">
        <v>144</v>
      </c>
      <c r="B708" s="70" t="s">
        <v>67</v>
      </c>
      <c r="C708" s="71"/>
      <c r="D708" s="71"/>
      <c r="E708" s="166"/>
      <c r="F708" s="71"/>
      <c r="G708" s="151"/>
      <c r="H708" s="80"/>
      <c r="I708" s="81"/>
      <c r="J708" s="82"/>
      <c r="M708" s="84"/>
      <c r="N708" s="84"/>
      <c r="O708" s="84"/>
      <c r="Q708" s="127"/>
    </row>
    <row r="709" spans="2:17" ht="15.75">
      <c r="B709" s="70"/>
      <c r="C709" s="78"/>
      <c r="D709" s="78"/>
      <c r="E709" s="170"/>
      <c r="F709" s="78"/>
      <c r="G709" s="155"/>
      <c r="H709" s="83"/>
      <c r="Q709" s="129"/>
    </row>
    <row r="710" spans="2:8" ht="15.75">
      <c r="B710" s="70" t="s">
        <v>341</v>
      </c>
      <c r="H710" s="71"/>
    </row>
    <row r="711" spans="2:8" ht="15.75">
      <c r="B711" s="70"/>
      <c r="H711" s="80"/>
    </row>
    <row r="712" spans="2:17" ht="15.75">
      <c r="B712" s="66" t="s">
        <v>324</v>
      </c>
      <c r="C712" s="75"/>
      <c r="D712" s="75"/>
      <c r="E712" s="167"/>
      <c r="F712" s="75"/>
      <c r="G712" s="148"/>
      <c r="Q712" s="128"/>
    </row>
    <row r="713" spans="2:17" ht="15.75">
      <c r="B713" s="66"/>
      <c r="C713" s="75"/>
      <c r="D713" s="75"/>
      <c r="E713" s="167"/>
      <c r="F713" s="75"/>
      <c r="G713" s="148"/>
      <c r="Q713" s="128"/>
    </row>
    <row r="714" spans="1:17" ht="15.75">
      <c r="A714" s="16" t="s">
        <v>346</v>
      </c>
      <c r="B714" s="12" t="s">
        <v>342</v>
      </c>
      <c r="C714" s="64"/>
      <c r="D714" s="10"/>
      <c r="E714" s="163"/>
      <c r="F714" s="10"/>
      <c r="G714" s="147"/>
      <c r="H714" s="71"/>
      <c r="Q714" s="136"/>
    </row>
    <row r="715" ht="15.75">
      <c r="H715" s="80"/>
    </row>
    <row r="716" spans="1:8" ht="51">
      <c r="A716" s="57" t="s">
        <v>288</v>
      </c>
      <c r="B716" s="72" t="s">
        <v>74</v>
      </c>
      <c r="H716" s="80"/>
    </row>
    <row r="717" ht="15.75">
      <c r="H717" s="80"/>
    </row>
    <row r="718" spans="2:8" ht="15.75">
      <c r="B718" s="70" t="s">
        <v>323</v>
      </c>
      <c r="C718" s="71">
        <v>2</v>
      </c>
      <c r="E718" s="127"/>
      <c r="H718" s="71"/>
    </row>
    <row r="719" spans="2:8" ht="15.75" hidden="1">
      <c r="B719" s="70"/>
      <c r="C719" s="73"/>
      <c r="H719" s="71"/>
    </row>
    <row r="720" spans="1:17" s="8" customFormat="1" ht="89.25" hidden="1">
      <c r="A720" s="9" t="s">
        <v>362</v>
      </c>
      <c r="B720" s="5" t="s">
        <v>289</v>
      </c>
      <c r="C720" s="6"/>
      <c r="D720" s="6"/>
      <c r="E720" s="166"/>
      <c r="F720" s="6"/>
      <c r="G720" s="158"/>
      <c r="H720" s="22"/>
      <c r="I720" s="34"/>
      <c r="J720" s="30"/>
      <c r="M720" s="38"/>
      <c r="N720" s="38"/>
      <c r="O720" s="38"/>
      <c r="Q720" s="134"/>
    </row>
    <row r="721" spans="1:17" s="8" customFormat="1" ht="15.75" hidden="1">
      <c r="A721" s="9"/>
      <c r="B721" s="5"/>
      <c r="C721" s="6"/>
      <c r="D721" s="6"/>
      <c r="E721" s="166"/>
      <c r="F721" s="6"/>
      <c r="G721" s="158"/>
      <c r="H721" s="22"/>
      <c r="I721" s="34"/>
      <c r="J721" s="30"/>
      <c r="M721" s="38"/>
      <c r="N721" s="38"/>
      <c r="O721" s="38"/>
      <c r="Q721" s="134"/>
    </row>
    <row r="722" spans="1:17" s="8" customFormat="1" ht="15.75" hidden="1">
      <c r="A722" s="9"/>
      <c r="B722" s="13" t="s">
        <v>323</v>
      </c>
      <c r="C722" s="98">
        <v>0</v>
      </c>
      <c r="D722" s="6"/>
      <c r="E722" s="166"/>
      <c r="F722" s="6"/>
      <c r="G722" s="158"/>
      <c r="H722" s="6"/>
      <c r="I722" s="34"/>
      <c r="J722" s="30"/>
      <c r="M722" s="38"/>
      <c r="N722" s="38"/>
      <c r="O722" s="38"/>
      <c r="Q722" s="134"/>
    </row>
    <row r="723" ht="15.75" hidden="1">
      <c r="H723" s="80"/>
    </row>
    <row r="724" spans="1:8" ht="76.5" hidden="1">
      <c r="A724" s="57" t="s">
        <v>375</v>
      </c>
      <c r="B724" s="72" t="s">
        <v>290</v>
      </c>
      <c r="H724" s="80"/>
    </row>
    <row r="725" ht="15.75" hidden="1">
      <c r="H725" s="80"/>
    </row>
    <row r="726" spans="2:8" ht="15.75" hidden="1">
      <c r="B726" s="70" t="s">
        <v>323</v>
      </c>
      <c r="C726" s="73">
        <v>0</v>
      </c>
      <c r="H726" s="71"/>
    </row>
    <row r="727" ht="15.75" hidden="1">
      <c r="H727" s="80"/>
    </row>
    <row r="728" spans="1:8" ht="63.75" hidden="1">
      <c r="A728" s="57" t="s">
        <v>22</v>
      </c>
      <c r="B728" s="72" t="s">
        <v>68</v>
      </c>
      <c r="H728" s="80"/>
    </row>
    <row r="729" ht="15.75" hidden="1">
      <c r="H729" s="80"/>
    </row>
    <row r="730" spans="2:8" ht="15.75" hidden="1">
      <c r="B730" s="70" t="s">
        <v>323</v>
      </c>
      <c r="C730" s="73">
        <v>0</v>
      </c>
      <c r="H730" s="71"/>
    </row>
    <row r="731" ht="15.75">
      <c r="H731" s="80"/>
    </row>
    <row r="732" spans="1:17" ht="15.75">
      <c r="A732" s="65"/>
      <c r="B732" s="12" t="s">
        <v>348</v>
      </c>
      <c r="C732" s="75"/>
      <c r="D732" s="75"/>
      <c r="E732" s="167"/>
      <c r="F732" s="75"/>
      <c r="G732" s="148"/>
      <c r="Q732" s="128"/>
    </row>
    <row r="733" ht="15.75">
      <c r="H733" s="80"/>
    </row>
    <row r="734" ht="15.75">
      <c r="H734" s="80"/>
    </row>
  </sheetData>
  <sheetProtection/>
  <printOptions/>
  <pageMargins left="1.1811023622047245" right="0.75" top="0.7874015748031497" bottom="0.5905511811023623" header="0.3937007874015748" footer="0.3937007874015748"/>
  <pageSetup firstPageNumber="9" useFirstPageNumber="1" horizontalDpi="600" verticalDpi="600" orientation="portrait" paperSize="9" scale="95" r:id="rId1"/>
  <headerFooter alignWithMargins="0">
    <oddHeader>&amp;R&amp;"Arial,Navadno"&amp;9KANAL B</oddHeader>
    <oddFooter>&amp;C&amp;"Arial,Navadno"&amp;10&amp;P</oddFooter>
  </headerFooter>
  <rowBreaks count="5" manualBreakCount="5">
    <brk id="49" max="6" man="1"/>
    <brk id="85" max="6" man="1"/>
    <brk id="221" max="6" man="1"/>
    <brk id="275" max="6" man="1"/>
    <brk id="670" max="6" man="1"/>
  </rowBreaks>
  <colBreaks count="1" manualBreakCount="1">
    <brk id="7" max="727" man="1"/>
  </colBreaks>
</worksheet>
</file>

<file path=xl/worksheets/sheet4.xml><?xml version="1.0" encoding="utf-8"?>
<worksheet xmlns="http://schemas.openxmlformats.org/spreadsheetml/2006/main" xmlns:r="http://schemas.openxmlformats.org/officeDocument/2006/relationships">
  <dimension ref="A1:Q738"/>
  <sheetViews>
    <sheetView zoomScalePageLayoutView="0" workbookViewId="0" topLeftCell="A1">
      <selection activeCell="B49" sqref="B49"/>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89</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hidden="1">
      <c r="A20" s="65" t="s">
        <v>346</v>
      </c>
      <c r="B20" s="66" t="s">
        <v>342</v>
      </c>
      <c r="C20" s="67"/>
      <c r="D20" s="67"/>
      <c r="E20" s="164"/>
      <c r="F20" s="67"/>
      <c r="G20" s="149"/>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5" ht="15.75">
      <c r="B45" s="111"/>
    </row>
    <row r="46" ht="15.75">
      <c r="B46" s="111"/>
    </row>
    <row r="49" ht="15.75">
      <c r="B49" s="72" t="s">
        <v>95</v>
      </c>
    </row>
    <row r="50" spans="1:17" s="10" customFormat="1" ht="15.75">
      <c r="A50" s="57"/>
      <c r="B50" s="72"/>
      <c r="C50" s="71"/>
      <c r="D50" s="71"/>
      <c r="E50" s="166"/>
      <c r="F50" s="71"/>
      <c r="G50" s="151"/>
      <c r="H50" s="60"/>
      <c r="I50" s="35"/>
      <c r="J50" s="31"/>
      <c r="M50" s="39"/>
      <c r="N50" s="39"/>
      <c r="O50" s="39"/>
      <c r="Q50" s="127"/>
    </row>
    <row r="51" spans="1:17" ht="15.75">
      <c r="A51" s="16" t="s">
        <v>319</v>
      </c>
      <c r="B51" s="12" t="s">
        <v>316</v>
      </c>
      <c r="C51" s="64"/>
      <c r="D51" s="10"/>
      <c r="E51" s="163"/>
      <c r="F51" s="10"/>
      <c r="G51" s="147"/>
      <c r="H51" s="10"/>
      <c r="Q51" s="136"/>
    </row>
    <row r="52" spans="1:17" s="10" customFormat="1" ht="15.75">
      <c r="A52" s="57"/>
      <c r="B52" s="74"/>
      <c r="C52" s="75"/>
      <c r="D52" s="75"/>
      <c r="E52" s="167"/>
      <c r="F52" s="75"/>
      <c r="G52" s="152"/>
      <c r="H52" s="60"/>
      <c r="I52" s="35"/>
      <c r="J52" s="31"/>
      <c r="M52" s="39"/>
      <c r="N52" s="39"/>
      <c r="O52" s="39"/>
      <c r="Q52" s="128"/>
    </row>
    <row r="53" spans="1:17" s="10" customFormat="1" ht="15.75">
      <c r="A53" s="16" t="s">
        <v>328</v>
      </c>
      <c r="B53" s="12" t="s">
        <v>327</v>
      </c>
      <c r="C53" s="64"/>
      <c r="E53" s="163"/>
      <c r="G53" s="147"/>
      <c r="I53" s="35"/>
      <c r="J53" s="31"/>
      <c r="M53" s="39"/>
      <c r="N53" s="39"/>
      <c r="O53" s="39"/>
      <c r="Q53" s="136"/>
    </row>
    <row r="54" spans="1:17" s="10" customFormat="1" ht="15.75">
      <c r="A54" s="11"/>
      <c r="B54" s="12"/>
      <c r="C54" s="64"/>
      <c r="E54" s="163"/>
      <c r="G54" s="147"/>
      <c r="I54" s="35"/>
      <c r="J54" s="31"/>
      <c r="M54" s="39"/>
      <c r="N54" s="39"/>
      <c r="O54" s="39"/>
      <c r="Q54" s="136"/>
    </row>
    <row r="55" spans="1:17" s="24" customFormat="1" ht="51.75">
      <c r="A55" s="17" t="s">
        <v>329</v>
      </c>
      <c r="B55" s="18" t="s">
        <v>37</v>
      </c>
      <c r="C55" s="64"/>
      <c r="D55" s="10"/>
      <c r="E55" s="163"/>
      <c r="F55" s="10"/>
      <c r="G55" s="147"/>
      <c r="H55" s="10"/>
      <c r="I55" s="36"/>
      <c r="J55" s="32"/>
      <c r="M55" s="40"/>
      <c r="N55" s="40"/>
      <c r="O55" s="40"/>
      <c r="Q55" s="136"/>
    </row>
    <row r="56" spans="1:17" s="10" customFormat="1" ht="15.75">
      <c r="A56" s="25"/>
      <c r="B56" s="18"/>
      <c r="C56" s="76"/>
      <c r="D56" s="24"/>
      <c r="E56" s="168"/>
      <c r="F56" s="24"/>
      <c r="G56" s="153"/>
      <c r="H56" s="24"/>
      <c r="I56" s="35"/>
      <c r="J56" s="31"/>
      <c r="M56" s="39"/>
      <c r="N56" s="39"/>
      <c r="O56" s="39"/>
      <c r="Q56" s="137"/>
    </row>
    <row r="57" spans="1:17" s="10" customFormat="1" ht="15.75">
      <c r="A57" s="11"/>
      <c r="B57" s="70" t="s">
        <v>322</v>
      </c>
      <c r="C57" s="71">
        <v>30</v>
      </c>
      <c r="D57" s="71"/>
      <c r="E57" s="127"/>
      <c r="F57" s="122"/>
      <c r="G57" s="151"/>
      <c r="H57" s="122"/>
      <c r="I57" s="35"/>
      <c r="J57" s="31"/>
      <c r="M57" s="39"/>
      <c r="N57" s="39"/>
      <c r="O57" s="39"/>
      <c r="Q57" s="127"/>
    </row>
    <row r="58" spans="1:17" s="10" customFormat="1" ht="15.75">
      <c r="A58" s="11"/>
      <c r="B58" s="20"/>
      <c r="C58" s="64"/>
      <c r="E58" s="166"/>
      <c r="G58" s="147"/>
      <c r="I58" s="35"/>
      <c r="J58" s="31"/>
      <c r="M58" s="39"/>
      <c r="N58" s="39"/>
      <c r="O58" s="39"/>
      <c r="Q58" s="136"/>
    </row>
    <row r="59" spans="1:17" s="26" customFormat="1" ht="51">
      <c r="A59" s="17" t="s">
        <v>331</v>
      </c>
      <c r="B59" s="70" t="s">
        <v>243</v>
      </c>
      <c r="C59" s="64"/>
      <c r="D59" s="10"/>
      <c r="E59" s="166"/>
      <c r="F59" s="10"/>
      <c r="G59" s="147"/>
      <c r="H59" s="10"/>
      <c r="I59" s="37"/>
      <c r="J59" s="33"/>
      <c r="M59" s="41"/>
      <c r="N59" s="41"/>
      <c r="O59" s="41"/>
      <c r="Q59" s="136"/>
    </row>
    <row r="60" spans="1:17" s="10" customFormat="1" ht="15.75">
      <c r="A60" s="27"/>
      <c r="B60" s="70"/>
      <c r="C60" s="77"/>
      <c r="D60" s="26"/>
      <c r="E60" s="166"/>
      <c r="F60" s="26"/>
      <c r="G60" s="154"/>
      <c r="H60" s="26"/>
      <c r="I60" s="35"/>
      <c r="J60" s="31"/>
      <c r="M60" s="39"/>
      <c r="N60" s="39"/>
      <c r="O60" s="39"/>
      <c r="Q60" s="138"/>
    </row>
    <row r="61" spans="1:17" s="10" customFormat="1" ht="15.75">
      <c r="A61" s="11"/>
      <c r="B61" s="70" t="s">
        <v>376</v>
      </c>
      <c r="C61" s="71">
        <v>1</v>
      </c>
      <c r="D61" s="71"/>
      <c r="E61" s="166"/>
      <c r="F61" s="122"/>
      <c r="G61" s="151"/>
      <c r="H61" s="122"/>
      <c r="I61" s="35"/>
      <c r="J61" s="31"/>
      <c r="M61" s="39"/>
      <c r="N61" s="39"/>
      <c r="O61" s="39"/>
      <c r="Q61" s="127"/>
    </row>
    <row r="62" spans="1:17" s="10" customFormat="1" ht="15.75">
      <c r="A62" s="11"/>
      <c r="B62" s="70"/>
      <c r="C62" s="71"/>
      <c r="D62" s="71"/>
      <c r="E62" s="166"/>
      <c r="F62" s="71"/>
      <c r="G62" s="151"/>
      <c r="H62" s="71"/>
      <c r="I62" s="35"/>
      <c r="J62" s="31"/>
      <c r="M62" s="39"/>
      <c r="N62" s="39"/>
      <c r="O62" s="39"/>
      <c r="Q62" s="127"/>
    </row>
    <row r="63" spans="1:17" s="26" customFormat="1" ht="51">
      <c r="A63" s="17" t="s">
        <v>332</v>
      </c>
      <c r="B63" s="70" t="s">
        <v>38</v>
      </c>
      <c r="C63" s="64"/>
      <c r="D63" s="10"/>
      <c r="E63" s="163"/>
      <c r="F63" s="10"/>
      <c r="G63" s="147"/>
      <c r="H63" s="10"/>
      <c r="I63" s="37"/>
      <c r="J63" s="33"/>
      <c r="M63" s="41"/>
      <c r="N63" s="41"/>
      <c r="O63" s="41"/>
      <c r="Q63" s="136"/>
    </row>
    <row r="64" spans="1:17" s="10" customFormat="1" ht="15.75">
      <c r="A64" s="27"/>
      <c r="B64" s="70"/>
      <c r="C64" s="77"/>
      <c r="D64" s="26"/>
      <c r="E64" s="169"/>
      <c r="F64" s="26"/>
      <c r="G64" s="154"/>
      <c r="H64" s="26"/>
      <c r="I64" s="35"/>
      <c r="J64" s="31"/>
      <c r="M64" s="39"/>
      <c r="N64" s="39"/>
      <c r="O64" s="39"/>
      <c r="Q64" s="138"/>
    </row>
    <row r="65" spans="1:17" s="10" customFormat="1" ht="15.75">
      <c r="A65" s="11"/>
      <c r="B65" s="70" t="s">
        <v>323</v>
      </c>
      <c r="C65" s="71">
        <v>3</v>
      </c>
      <c r="D65" s="71"/>
      <c r="E65" s="166"/>
      <c r="F65" s="122"/>
      <c r="G65" s="151"/>
      <c r="H65" s="122"/>
      <c r="I65" s="35"/>
      <c r="J65" s="31"/>
      <c r="M65" s="39"/>
      <c r="N65" s="39"/>
      <c r="O65" s="39"/>
      <c r="Q65" s="127"/>
    </row>
    <row r="66" spans="1:17" s="10" customFormat="1" ht="15.75">
      <c r="A66" s="11"/>
      <c r="B66" s="70"/>
      <c r="C66" s="71"/>
      <c r="D66" s="71"/>
      <c r="E66" s="166"/>
      <c r="F66" s="71"/>
      <c r="G66" s="151"/>
      <c r="H66" s="71"/>
      <c r="I66" s="35"/>
      <c r="J66" s="31"/>
      <c r="M66" s="39"/>
      <c r="N66" s="39"/>
      <c r="O66" s="39"/>
      <c r="Q66" s="127"/>
    </row>
    <row r="67" spans="1:17" s="26" customFormat="1" ht="51">
      <c r="A67" s="17" t="s">
        <v>10</v>
      </c>
      <c r="B67" s="70" t="s">
        <v>55</v>
      </c>
      <c r="C67" s="71"/>
      <c r="D67" s="71"/>
      <c r="E67" s="166"/>
      <c r="F67" s="71"/>
      <c r="G67" s="151"/>
      <c r="H67" s="10"/>
      <c r="I67" s="37"/>
      <c r="J67" s="33"/>
      <c r="M67" s="41"/>
      <c r="N67" s="41"/>
      <c r="O67" s="41"/>
      <c r="Q67" s="127"/>
    </row>
    <row r="68" spans="1:17" s="10" customFormat="1" ht="15.75">
      <c r="A68" s="27"/>
      <c r="B68" s="70"/>
      <c r="C68" s="78"/>
      <c r="D68" s="78"/>
      <c r="E68" s="166"/>
      <c r="F68" s="78"/>
      <c r="G68" s="155"/>
      <c r="H68" s="26"/>
      <c r="I68" s="35"/>
      <c r="J68" s="31"/>
      <c r="M68" s="39"/>
      <c r="N68" s="39"/>
      <c r="O68" s="39"/>
      <c r="Q68" s="129"/>
    </row>
    <row r="69" spans="1:17" s="10" customFormat="1" ht="15.75">
      <c r="A69" s="11"/>
      <c r="B69" s="70" t="s">
        <v>323</v>
      </c>
      <c r="C69" s="71">
        <f>INT(C57/20)+1</f>
        <v>2</v>
      </c>
      <c r="D69" s="71"/>
      <c r="E69" s="166"/>
      <c r="F69" s="122"/>
      <c r="G69" s="151"/>
      <c r="H69" s="122"/>
      <c r="I69" s="35"/>
      <c r="J69" s="31"/>
      <c r="M69" s="39"/>
      <c r="N69" s="39"/>
      <c r="O69" s="39"/>
      <c r="Q69" s="127"/>
    </row>
    <row r="70" spans="1:17" s="10" customFormat="1" ht="15.75">
      <c r="A70" s="11"/>
      <c r="B70" s="70"/>
      <c r="C70" s="71"/>
      <c r="D70" s="71"/>
      <c r="E70" s="166"/>
      <c r="F70" s="71"/>
      <c r="G70" s="151"/>
      <c r="H70" s="71"/>
      <c r="I70" s="35"/>
      <c r="J70" s="31"/>
      <c r="M70" s="39"/>
      <c r="N70" s="39"/>
      <c r="O70" s="39"/>
      <c r="Q70" s="127"/>
    </row>
    <row r="71" spans="1:17" s="10" customFormat="1" ht="38.25">
      <c r="A71" s="17" t="s">
        <v>168</v>
      </c>
      <c r="B71" s="70" t="s">
        <v>169</v>
      </c>
      <c r="C71" s="71"/>
      <c r="D71" s="71"/>
      <c r="E71" s="166"/>
      <c r="F71" s="71"/>
      <c r="G71" s="151"/>
      <c r="I71" s="35"/>
      <c r="J71" s="31"/>
      <c r="M71" s="39"/>
      <c r="N71" s="39"/>
      <c r="O71" s="39"/>
      <c r="Q71" s="127"/>
    </row>
    <row r="72" spans="1:17" s="10" customFormat="1" ht="15.75">
      <c r="A72" s="27"/>
      <c r="B72" s="70"/>
      <c r="C72" s="78"/>
      <c r="D72" s="78"/>
      <c r="E72" s="170"/>
      <c r="F72" s="78"/>
      <c r="G72" s="155"/>
      <c r="H72" s="26"/>
      <c r="I72" s="35"/>
      <c r="J72" s="31"/>
      <c r="M72" s="39"/>
      <c r="N72" s="39"/>
      <c r="O72" s="39"/>
      <c r="Q72" s="129"/>
    </row>
    <row r="73" spans="1:17" s="10" customFormat="1" ht="15.75">
      <c r="A73" s="11"/>
      <c r="B73" s="70" t="s">
        <v>330</v>
      </c>
      <c r="C73" s="71">
        <v>1</v>
      </c>
      <c r="D73" s="71"/>
      <c r="E73" s="166"/>
      <c r="F73" s="122"/>
      <c r="G73" s="151"/>
      <c r="H73" s="122"/>
      <c r="I73" s="35"/>
      <c r="J73" s="31"/>
      <c r="M73" s="39"/>
      <c r="N73" s="39"/>
      <c r="O73" s="39"/>
      <c r="Q73" s="127"/>
    </row>
    <row r="74" spans="1:17" s="10" customFormat="1" ht="15.75">
      <c r="A74" s="11"/>
      <c r="B74" s="70"/>
      <c r="C74" s="71"/>
      <c r="D74" s="71"/>
      <c r="E74" s="166"/>
      <c r="F74" s="71"/>
      <c r="G74" s="151"/>
      <c r="H74" s="71"/>
      <c r="I74" s="35"/>
      <c r="J74" s="31"/>
      <c r="M74" s="39"/>
      <c r="N74" s="39"/>
      <c r="O74" s="39"/>
      <c r="Q74" s="127"/>
    </row>
    <row r="75" spans="1:17" s="26" customFormat="1" ht="25.5">
      <c r="A75" s="17" t="s">
        <v>80</v>
      </c>
      <c r="B75" s="70" t="s">
        <v>81</v>
      </c>
      <c r="C75" s="71"/>
      <c r="D75" s="71"/>
      <c r="E75" s="166"/>
      <c r="F75" s="71"/>
      <c r="G75" s="151"/>
      <c r="H75" s="10"/>
      <c r="I75" s="37"/>
      <c r="J75" s="33"/>
      <c r="M75" s="41"/>
      <c r="N75" s="41"/>
      <c r="O75" s="41"/>
      <c r="Q75" s="127"/>
    </row>
    <row r="76" spans="1:17" s="10" customFormat="1" ht="15.75">
      <c r="A76" s="27"/>
      <c r="B76" s="70"/>
      <c r="C76" s="78"/>
      <c r="D76" s="78"/>
      <c r="E76" s="170"/>
      <c r="F76" s="78"/>
      <c r="G76" s="155"/>
      <c r="H76" s="26"/>
      <c r="I76" s="35"/>
      <c r="J76" s="31"/>
      <c r="M76" s="39"/>
      <c r="N76" s="39"/>
      <c r="O76" s="39"/>
      <c r="Q76" s="129"/>
    </row>
    <row r="77" spans="1:17" s="10" customFormat="1" ht="15.75">
      <c r="A77" s="11"/>
      <c r="B77" s="70" t="s">
        <v>323</v>
      </c>
      <c r="C77" s="71">
        <v>1</v>
      </c>
      <c r="D77" s="71"/>
      <c r="E77" s="166"/>
      <c r="F77" s="122"/>
      <c r="G77" s="151"/>
      <c r="H77" s="122"/>
      <c r="I77" s="35"/>
      <c r="J77" s="31"/>
      <c r="M77" s="39"/>
      <c r="N77" s="39"/>
      <c r="O77" s="39"/>
      <c r="Q77" s="127"/>
    </row>
    <row r="78" spans="1:17" s="10" customFormat="1" ht="15.75">
      <c r="A78" s="11"/>
      <c r="B78" s="70"/>
      <c r="C78" s="71"/>
      <c r="D78" s="71"/>
      <c r="E78" s="166"/>
      <c r="F78" s="71"/>
      <c r="G78" s="151"/>
      <c r="H78" s="71"/>
      <c r="I78" s="35"/>
      <c r="J78" s="31"/>
      <c r="M78" s="39"/>
      <c r="N78" s="39"/>
      <c r="O78" s="39"/>
      <c r="Q78" s="127"/>
    </row>
    <row r="79" spans="1:17" s="10" customFormat="1" ht="56.25" customHeight="1">
      <c r="A79" s="17" t="s">
        <v>374</v>
      </c>
      <c r="B79" s="70" t="s">
        <v>6</v>
      </c>
      <c r="C79" s="71"/>
      <c r="D79" s="71"/>
      <c r="E79" s="166"/>
      <c r="F79" s="71"/>
      <c r="G79" s="151"/>
      <c r="I79" s="35"/>
      <c r="J79" s="31"/>
      <c r="M79" s="39"/>
      <c r="N79" s="39"/>
      <c r="O79" s="39"/>
      <c r="Q79" s="127"/>
    </row>
    <row r="80" spans="1:17" s="10" customFormat="1" ht="15.75" customHeight="1">
      <c r="A80" s="27"/>
      <c r="B80" s="70"/>
      <c r="C80" s="78"/>
      <c r="D80" s="78"/>
      <c r="E80" s="170"/>
      <c r="F80" s="78"/>
      <c r="G80" s="155"/>
      <c r="H80" s="26"/>
      <c r="I80" s="35"/>
      <c r="J80" s="31"/>
      <c r="M80" s="39"/>
      <c r="N80" s="39"/>
      <c r="O80" s="39"/>
      <c r="Q80" s="129"/>
    </row>
    <row r="81" spans="1:17" s="10" customFormat="1" ht="15.75" customHeight="1">
      <c r="A81" s="11"/>
      <c r="B81" s="70" t="s">
        <v>330</v>
      </c>
      <c r="C81" s="71">
        <v>1</v>
      </c>
      <c r="D81" s="71"/>
      <c r="E81" s="166"/>
      <c r="F81" s="122"/>
      <c r="G81" s="151"/>
      <c r="H81" s="122"/>
      <c r="I81" s="35"/>
      <c r="J81" s="31"/>
      <c r="M81" s="39"/>
      <c r="N81" s="39"/>
      <c r="O81" s="39"/>
      <c r="Q81" s="127"/>
    </row>
    <row r="82" spans="1:17" s="10" customFormat="1" ht="15.75" customHeight="1">
      <c r="A82" s="11"/>
      <c r="B82" s="70"/>
      <c r="C82" s="71"/>
      <c r="D82" s="71"/>
      <c r="E82" s="166"/>
      <c r="F82" s="71"/>
      <c r="G82" s="151"/>
      <c r="I82" s="35"/>
      <c r="J82" s="31"/>
      <c r="M82" s="39"/>
      <c r="N82" s="39"/>
      <c r="O82" s="39"/>
      <c r="Q82" s="127"/>
    </row>
    <row r="83" spans="1:17" s="10" customFormat="1" ht="15.75" customHeight="1">
      <c r="A83" s="17" t="s">
        <v>23</v>
      </c>
      <c r="B83" s="70" t="s">
        <v>24</v>
      </c>
      <c r="C83" s="71"/>
      <c r="D83" s="71"/>
      <c r="E83" s="166"/>
      <c r="F83" s="71"/>
      <c r="G83" s="151"/>
      <c r="I83" s="35"/>
      <c r="J83" s="31"/>
      <c r="M83" s="39"/>
      <c r="N83" s="39"/>
      <c r="O83" s="39"/>
      <c r="Q83" s="127"/>
    </row>
    <row r="84" spans="1:17" s="10" customFormat="1" ht="15.75" customHeight="1">
      <c r="A84" s="27"/>
      <c r="B84" s="70"/>
      <c r="C84" s="78"/>
      <c r="D84" s="78"/>
      <c r="E84" s="170"/>
      <c r="F84" s="78"/>
      <c r="G84" s="155"/>
      <c r="H84" s="26"/>
      <c r="I84" s="35"/>
      <c r="J84" s="31"/>
      <c r="M84" s="39"/>
      <c r="N84" s="39"/>
      <c r="O84" s="39"/>
      <c r="Q84" s="129"/>
    </row>
    <row r="85" spans="1:17" s="10" customFormat="1" ht="15.75" customHeight="1">
      <c r="A85" s="11"/>
      <c r="B85" s="70" t="s">
        <v>344</v>
      </c>
      <c r="C85" s="71">
        <v>1</v>
      </c>
      <c r="D85" s="71"/>
      <c r="E85" s="166"/>
      <c r="F85" s="122"/>
      <c r="G85" s="151"/>
      <c r="H85" s="122"/>
      <c r="I85" s="35"/>
      <c r="J85" s="31"/>
      <c r="M85" s="39"/>
      <c r="N85" s="39"/>
      <c r="O85" s="39"/>
      <c r="Q85" s="127"/>
    </row>
    <row r="86" spans="1:17" s="10" customFormat="1" ht="15.75" customHeight="1" hidden="1">
      <c r="A86" s="11"/>
      <c r="B86" s="70"/>
      <c r="C86" s="71"/>
      <c r="D86" s="71"/>
      <c r="E86" s="166"/>
      <c r="F86" s="71"/>
      <c r="G86" s="151"/>
      <c r="H86" s="71"/>
      <c r="I86" s="35"/>
      <c r="J86" s="31"/>
      <c r="M86" s="39"/>
      <c r="N86" s="39"/>
      <c r="O86" s="39"/>
      <c r="Q86" s="127"/>
    </row>
    <row r="87" spans="1:17" s="113" customFormat="1" ht="47.25" customHeight="1" hidden="1">
      <c r="A87" s="112" t="s">
        <v>241</v>
      </c>
      <c r="B87" s="102" t="s">
        <v>292</v>
      </c>
      <c r="C87" s="103"/>
      <c r="D87" s="103"/>
      <c r="E87" s="171"/>
      <c r="F87" s="103"/>
      <c r="G87" s="156"/>
      <c r="I87" s="114"/>
      <c r="J87" s="115"/>
      <c r="M87" s="116"/>
      <c r="N87" s="116"/>
      <c r="O87" s="116"/>
      <c r="Q87" s="130"/>
    </row>
    <row r="88" spans="1:17" s="113" customFormat="1" ht="15.75" customHeight="1" hidden="1">
      <c r="A88" s="117"/>
      <c r="B88" s="102"/>
      <c r="C88" s="105"/>
      <c r="D88" s="105"/>
      <c r="E88" s="172"/>
      <c r="F88" s="105"/>
      <c r="G88" s="157"/>
      <c r="H88" s="118"/>
      <c r="I88" s="114"/>
      <c r="J88" s="115"/>
      <c r="M88" s="116"/>
      <c r="N88" s="116"/>
      <c r="O88" s="116"/>
      <c r="Q88" s="131"/>
    </row>
    <row r="89" spans="1:17" s="113" customFormat="1" ht="15.75" customHeight="1" hidden="1">
      <c r="A89" s="119"/>
      <c r="B89" s="102" t="s">
        <v>344</v>
      </c>
      <c r="C89" s="174">
        <v>0</v>
      </c>
      <c r="D89" s="103"/>
      <c r="E89" s="171"/>
      <c r="F89" s="122"/>
      <c r="G89" s="156"/>
      <c r="H89" s="122"/>
      <c r="I89" s="114"/>
      <c r="J89" s="115"/>
      <c r="M89" s="116"/>
      <c r="N89" s="116"/>
      <c r="O89" s="116"/>
      <c r="Q89" s="130"/>
    </row>
    <row r="90" spans="1:17" s="10" customFormat="1" ht="15.75" customHeight="1" hidden="1">
      <c r="A90" s="11"/>
      <c r="B90" s="70"/>
      <c r="C90" s="71"/>
      <c r="D90" s="71"/>
      <c r="E90" s="171"/>
      <c r="F90" s="71"/>
      <c r="G90" s="151"/>
      <c r="H90" s="71"/>
      <c r="I90" s="35"/>
      <c r="J90" s="31"/>
      <c r="M90" s="39"/>
      <c r="N90" s="39"/>
      <c r="O90" s="39"/>
      <c r="Q90" s="127"/>
    </row>
    <row r="91" spans="1:17" s="10" customFormat="1" ht="116.25" customHeight="1" hidden="1">
      <c r="A91" s="17" t="s">
        <v>291</v>
      </c>
      <c r="B91" s="70" t="s">
        <v>119</v>
      </c>
      <c r="C91" s="71"/>
      <c r="D91" s="71"/>
      <c r="E91" s="171"/>
      <c r="F91" s="71"/>
      <c r="G91" s="151"/>
      <c r="I91" s="35"/>
      <c r="J91" s="31"/>
      <c r="M91" s="39"/>
      <c r="N91" s="39"/>
      <c r="O91" s="39"/>
      <c r="Q91" s="127"/>
    </row>
    <row r="92" spans="1:17" s="10" customFormat="1" ht="15.75" customHeight="1" hidden="1">
      <c r="A92" s="27"/>
      <c r="B92" s="70"/>
      <c r="C92" s="78"/>
      <c r="D92" s="78"/>
      <c r="E92" s="171"/>
      <c r="F92" s="78"/>
      <c r="G92" s="155"/>
      <c r="H92" s="26"/>
      <c r="I92" s="35"/>
      <c r="J92" s="31"/>
      <c r="M92" s="39"/>
      <c r="N92" s="39"/>
      <c r="O92" s="39"/>
      <c r="Q92" s="129"/>
    </row>
    <row r="93" spans="1:17" s="10" customFormat="1" ht="15.75" customHeight="1" hidden="1">
      <c r="A93" s="11"/>
      <c r="B93" s="70" t="s">
        <v>344</v>
      </c>
      <c r="C93" s="73">
        <v>0</v>
      </c>
      <c r="D93" s="71"/>
      <c r="E93" s="171"/>
      <c r="F93" s="122"/>
      <c r="G93" s="151"/>
      <c r="H93" s="122"/>
      <c r="I93" s="35"/>
      <c r="J93" s="31"/>
      <c r="M93" s="39"/>
      <c r="N93" s="39"/>
      <c r="O93" s="39"/>
      <c r="Q93" s="127"/>
    </row>
    <row r="94" spans="1:17" s="10" customFormat="1" ht="15.75" customHeight="1">
      <c r="A94" s="11"/>
      <c r="B94" s="70"/>
      <c r="C94" s="71"/>
      <c r="D94" s="71"/>
      <c r="E94" s="166"/>
      <c r="F94" s="71"/>
      <c r="G94" s="151"/>
      <c r="H94" s="71"/>
      <c r="I94" s="35"/>
      <c r="J94" s="31"/>
      <c r="M94" s="39"/>
      <c r="N94" s="39"/>
      <c r="O94" s="39"/>
      <c r="Q94" s="127"/>
    </row>
    <row r="95" spans="1:17" s="10" customFormat="1" ht="27.75" customHeight="1">
      <c r="A95" s="17" t="s">
        <v>75</v>
      </c>
      <c r="B95" s="70" t="s">
        <v>45</v>
      </c>
      <c r="C95" s="71"/>
      <c r="D95" s="71"/>
      <c r="E95" s="166"/>
      <c r="F95" s="71"/>
      <c r="G95" s="151"/>
      <c r="I95" s="35"/>
      <c r="J95" s="31"/>
      <c r="M95" s="39"/>
      <c r="N95" s="39"/>
      <c r="O95" s="39"/>
      <c r="Q95" s="127"/>
    </row>
    <row r="96" spans="1:17" s="10" customFormat="1" ht="15.75" customHeight="1">
      <c r="A96" s="27"/>
      <c r="B96" s="70"/>
      <c r="C96" s="78"/>
      <c r="D96" s="78"/>
      <c r="E96" s="170"/>
      <c r="F96" s="78"/>
      <c r="G96" s="155"/>
      <c r="H96" s="26"/>
      <c r="I96" s="35"/>
      <c r="J96" s="31"/>
      <c r="M96" s="39"/>
      <c r="N96" s="39"/>
      <c r="O96" s="39"/>
      <c r="Q96" s="129"/>
    </row>
    <row r="97" spans="1:17" s="10" customFormat="1" ht="15.75" customHeight="1">
      <c r="A97" s="11"/>
      <c r="B97" s="70" t="s">
        <v>323</v>
      </c>
      <c r="C97" s="71">
        <v>1</v>
      </c>
      <c r="D97" s="71"/>
      <c r="E97" s="166"/>
      <c r="F97" s="122"/>
      <c r="G97" s="151"/>
      <c r="H97" s="122"/>
      <c r="I97" s="35"/>
      <c r="J97" s="31"/>
      <c r="M97" s="39"/>
      <c r="N97" s="39"/>
      <c r="O97" s="39"/>
      <c r="Q97" s="127"/>
    </row>
    <row r="98" spans="1:17" s="10" customFormat="1" ht="15.75" customHeight="1">
      <c r="A98" s="11"/>
      <c r="B98" s="70"/>
      <c r="C98" s="71"/>
      <c r="D98" s="71"/>
      <c r="E98" s="166"/>
      <c r="F98" s="71"/>
      <c r="G98" s="151"/>
      <c r="H98" s="71"/>
      <c r="I98" s="35"/>
      <c r="J98" s="31"/>
      <c r="M98" s="39"/>
      <c r="N98" s="39"/>
      <c r="O98" s="39"/>
      <c r="Q98" s="127"/>
    </row>
    <row r="99" spans="1:17" s="10" customFormat="1" ht="15.75" customHeight="1">
      <c r="A99" s="17" t="s">
        <v>76</v>
      </c>
      <c r="B99" s="70" t="s">
        <v>77</v>
      </c>
      <c r="C99" s="71"/>
      <c r="D99" s="71"/>
      <c r="E99" s="166"/>
      <c r="F99" s="71"/>
      <c r="G99" s="151"/>
      <c r="I99" s="35"/>
      <c r="J99" s="31"/>
      <c r="M99" s="39"/>
      <c r="N99" s="39"/>
      <c r="O99" s="39"/>
      <c r="Q99" s="127"/>
    </row>
    <row r="100" spans="1:17" s="10" customFormat="1" ht="15.75" customHeight="1">
      <c r="A100" s="27"/>
      <c r="B100" s="70"/>
      <c r="C100" s="78"/>
      <c r="D100" s="78"/>
      <c r="E100" s="170"/>
      <c r="F100" s="78"/>
      <c r="G100" s="155"/>
      <c r="H100" s="26"/>
      <c r="I100" s="35"/>
      <c r="J100" s="31"/>
      <c r="M100" s="39"/>
      <c r="N100" s="39"/>
      <c r="O100" s="39"/>
      <c r="Q100" s="129"/>
    </row>
    <row r="101" spans="1:17" s="10" customFormat="1" ht="15.75" customHeight="1">
      <c r="A101" s="11"/>
      <c r="B101" s="70" t="s">
        <v>323</v>
      </c>
      <c r="C101" s="71">
        <v>1</v>
      </c>
      <c r="D101" s="71"/>
      <c r="E101" s="166"/>
      <c r="F101" s="122"/>
      <c r="G101" s="151"/>
      <c r="H101" s="122"/>
      <c r="I101" s="35"/>
      <c r="J101" s="31"/>
      <c r="M101" s="39"/>
      <c r="N101" s="39"/>
      <c r="O101" s="39"/>
      <c r="Q101" s="127"/>
    </row>
    <row r="102" spans="1:17" s="10" customFormat="1" ht="15.75" customHeight="1">
      <c r="A102" s="11"/>
      <c r="B102" s="70"/>
      <c r="C102" s="71"/>
      <c r="D102" s="71"/>
      <c r="E102" s="166"/>
      <c r="F102" s="71"/>
      <c r="G102" s="151"/>
      <c r="I102" s="35"/>
      <c r="J102" s="31"/>
      <c r="M102" s="39"/>
      <c r="N102" s="39"/>
      <c r="O102" s="39"/>
      <c r="Q102" s="127"/>
    </row>
    <row r="103" spans="1:17" s="10" customFormat="1" ht="31.5">
      <c r="A103" s="16"/>
      <c r="B103" s="79" t="s">
        <v>347</v>
      </c>
      <c r="C103" s="67"/>
      <c r="D103" s="67"/>
      <c r="E103" s="164"/>
      <c r="F103" s="67"/>
      <c r="G103" s="148"/>
      <c r="H103" s="67"/>
      <c r="I103" s="35"/>
      <c r="J103" s="31"/>
      <c r="M103" s="39"/>
      <c r="N103" s="39"/>
      <c r="O103" s="39"/>
      <c r="Q103" s="125"/>
    </row>
    <row r="104" spans="1:17" s="10" customFormat="1" ht="15.75">
      <c r="A104" s="16"/>
      <c r="B104" s="79"/>
      <c r="C104" s="67"/>
      <c r="D104" s="67"/>
      <c r="E104" s="164"/>
      <c r="F104" s="67"/>
      <c r="G104" s="148"/>
      <c r="H104" s="67"/>
      <c r="I104" s="35"/>
      <c r="J104" s="31"/>
      <c r="M104" s="39"/>
      <c r="N104" s="39"/>
      <c r="O104" s="39"/>
      <c r="Q104" s="125"/>
    </row>
    <row r="105" spans="1:17" s="10" customFormat="1" ht="15.75">
      <c r="A105" s="16" t="s">
        <v>333</v>
      </c>
      <c r="B105" s="12" t="s">
        <v>317</v>
      </c>
      <c r="C105" s="64"/>
      <c r="E105" s="163"/>
      <c r="G105" s="147"/>
      <c r="I105" s="35"/>
      <c r="J105" s="31"/>
      <c r="M105" s="39"/>
      <c r="N105" s="39"/>
      <c r="O105" s="39"/>
      <c r="Q105" s="136"/>
    </row>
    <row r="106" spans="1:17" s="10" customFormat="1" ht="15.75" hidden="1">
      <c r="A106" s="16"/>
      <c r="B106" s="12"/>
      <c r="C106" s="64"/>
      <c r="E106" s="163"/>
      <c r="G106" s="147"/>
      <c r="I106" s="35"/>
      <c r="J106" s="31"/>
      <c r="M106" s="39"/>
      <c r="N106" s="39"/>
      <c r="O106" s="39"/>
      <c r="Q106" s="136"/>
    </row>
    <row r="107" spans="1:17" s="83" customFormat="1" ht="25.5" hidden="1">
      <c r="A107" s="17" t="s">
        <v>334</v>
      </c>
      <c r="B107" s="70" t="s">
        <v>325</v>
      </c>
      <c r="C107" s="71"/>
      <c r="D107" s="71"/>
      <c r="E107" s="166"/>
      <c r="F107" s="71"/>
      <c r="G107" s="151"/>
      <c r="H107" s="80"/>
      <c r="I107" s="81"/>
      <c r="J107" s="82"/>
      <c r="M107" s="84"/>
      <c r="N107" s="84"/>
      <c r="O107" s="84"/>
      <c r="Q107" s="127"/>
    </row>
    <row r="108" spans="1:17" ht="15.75" hidden="1">
      <c r="A108" s="25"/>
      <c r="B108" s="70"/>
      <c r="C108" s="78"/>
      <c r="D108" s="78"/>
      <c r="E108" s="170"/>
      <c r="F108" s="78"/>
      <c r="G108" s="155"/>
      <c r="H108" s="83"/>
      <c r="Q108" s="129"/>
    </row>
    <row r="109" spans="2:8" ht="15.75" hidden="1">
      <c r="B109" s="70" t="s">
        <v>320</v>
      </c>
      <c r="C109" s="73">
        <v>0</v>
      </c>
      <c r="E109" s="127"/>
      <c r="F109" s="122"/>
      <c r="H109" s="122"/>
    </row>
    <row r="110" spans="2:8" ht="15.75" hidden="1">
      <c r="B110" s="70"/>
      <c r="H110" s="80"/>
    </row>
    <row r="111" spans="1:8" ht="51" hidden="1">
      <c r="A111" s="57" t="s">
        <v>335</v>
      </c>
      <c r="B111" s="70" t="s">
        <v>108</v>
      </c>
      <c r="H111" s="80"/>
    </row>
    <row r="112" spans="2:8" ht="15.75" hidden="1">
      <c r="B112" s="70"/>
      <c r="H112" s="80"/>
    </row>
    <row r="113" spans="2:8" ht="15.75" hidden="1">
      <c r="B113" s="70" t="s">
        <v>326</v>
      </c>
      <c r="C113" s="73">
        <f>0/0.09</f>
        <v>0</v>
      </c>
      <c r="F113" s="122"/>
      <c r="H113" s="122"/>
    </row>
    <row r="114" spans="2:8" ht="15.75" hidden="1">
      <c r="B114" s="70"/>
      <c r="H114" s="80"/>
    </row>
    <row r="115" spans="1:8" ht="38.25" hidden="1">
      <c r="A115" s="57" t="s">
        <v>56</v>
      </c>
      <c r="B115" s="70" t="s">
        <v>57</v>
      </c>
      <c r="H115" s="80"/>
    </row>
    <row r="116" spans="2:8" ht="15.75" hidden="1">
      <c r="B116" s="70"/>
      <c r="H116" s="80"/>
    </row>
    <row r="117" spans="2:8" ht="15.75" hidden="1">
      <c r="B117" s="70" t="s">
        <v>322</v>
      </c>
      <c r="C117" s="73">
        <v>0</v>
      </c>
      <c r="F117" s="122"/>
      <c r="H117" s="122"/>
    </row>
    <row r="118" spans="2:8" ht="15.75" hidden="1">
      <c r="B118" s="70"/>
      <c r="H118" s="80"/>
    </row>
    <row r="119" spans="1:8" ht="38.25" hidden="1">
      <c r="A119" s="57" t="s">
        <v>232</v>
      </c>
      <c r="B119" s="70" t="s">
        <v>233</v>
      </c>
      <c r="H119" s="80"/>
    </row>
    <row r="120" spans="2:8" ht="15.75" hidden="1">
      <c r="B120" s="70"/>
      <c r="H120" s="80"/>
    </row>
    <row r="121" spans="2:8" ht="15.75" hidden="1">
      <c r="B121" s="70" t="s">
        <v>320</v>
      </c>
      <c r="C121" s="73">
        <v>0</v>
      </c>
      <c r="E121" s="127"/>
      <c r="F121" s="122"/>
      <c r="H121" s="122"/>
    </row>
    <row r="122" spans="2:8" ht="15.75">
      <c r="B122" s="70"/>
      <c r="H122" s="80"/>
    </row>
    <row r="123" spans="1:8" ht="51">
      <c r="A123" s="57" t="s">
        <v>336</v>
      </c>
      <c r="B123" s="70" t="s">
        <v>373</v>
      </c>
      <c r="H123" s="80"/>
    </row>
    <row r="124" spans="2:8" ht="15.75">
      <c r="B124" s="70"/>
      <c r="H124" s="80"/>
    </row>
    <row r="125" spans="2:10" ht="15.75">
      <c r="B125" s="70" t="s">
        <v>320</v>
      </c>
      <c r="C125" s="71">
        <f>C65*0.8</f>
        <v>2.4000000000000004</v>
      </c>
      <c r="F125" s="122"/>
      <c r="H125" s="122"/>
      <c r="J125" s="61"/>
    </row>
    <row r="126" spans="2:10" ht="15.75" hidden="1">
      <c r="B126" s="70"/>
      <c r="H126" s="71"/>
      <c r="J126" s="61"/>
    </row>
    <row r="127" spans="1:8" ht="63.75" hidden="1">
      <c r="A127" s="57" t="s">
        <v>336</v>
      </c>
      <c r="B127" s="70" t="s">
        <v>39</v>
      </c>
      <c r="H127" s="80"/>
    </row>
    <row r="128" spans="2:8" ht="15.75" hidden="1">
      <c r="B128" s="70"/>
      <c r="H128" s="80"/>
    </row>
    <row r="129" spans="2:10" ht="15.75" hidden="1">
      <c r="B129" s="70" t="s">
        <v>320</v>
      </c>
      <c r="C129" s="73">
        <v>0</v>
      </c>
      <c r="F129" s="122"/>
      <c r="H129" s="122"/>
      <c r="J129" s="61"/>
    </row>
    <row r="130" spans="2:8" ht="15.75">
      <c r="B130" s="70"/>
      <c r="H130" s="80"/>
    </row>
    <row r="131" spans="1:8" ht="25.5">
      <c r="A131" s="57" t="s">
        <v>337</v>
      </c>
      <c r="B131" s="70" t="s">
        <v>127</v>
      </c>
      <c r="H131" s="80"/>
    </row>
    <row r="132" spans="2:8" ht="15.75">
      <c r="B132" s="70"/>
      <c r="H132" s="80"/>
    </row>
    <row r="133" spans="2:8" ht="25.5">
      <c r="B133" s="70" t="s">
        <v>124</v>
      </c>
      <c r="H133" s="80"/>
    </row>
    <row r="134" spans="2:8" ht="15.75">
      <c r="B134" s="70" t="s">
        <v>320</v>
      </c>
      <c r="C134" s="71">
        <f>112.2*0.9</f>
        <v>100.98</v>
      </c>
      <c r="E134" s="127"/>
      <c r="F134" s="122"/>
      <c r="H134" s="122"/>
    </row>
    <row r="135" spans="2:10" ht="15.75" hidden="1">
      <c r="B135" s="70"/>
      <c r="H135" s="71"/>
      <c r="J135" s="61"/>
    </row>
    <row r="136" spans="2:8" ht="15.75" hidden="1">
      <c r="B136" s="70" t="s">
        <v>7</v>
      </c>
      <c r="H136" s="80"/>
    </row>
    <row r="137" spans="2:8" ht="15.75" hidden="1">
      <c r="B137" s="70" t="s">
        <v>320</v>
      </c>
      <c r="C137" s="73">
        <v>0</v>
      </c>
      <c r="F137" s="122"/>
      <c r="H137" s="122"/>
    </row>
    <row r="138" spans="2:10" ht="15.75">
      <c r="B138" s="70"/>
      <c r="H138" s="71"/>
      <c r="J138" s="61"/>
    </row>
    <row r="139" spans="2:8" ht="15.75">
      <c r="B139" s="70" t="s">
        <v>125</v>
      </c>
      <c r="H139" s="80"/>
    </row>
    <row r="140" spans="2:8" ht="15.75">
      <c r="B140" s="70" t="s">
        <v>320</v>
      </c>
      <c r="C140" s="71">
        <f>112.2*0.1</f>
        <v>11.22</v>
      </c>
      <c r="F140" s="122"/>
      <c r="H140" s="122"/>
    </row>
    <row r="141" spans="2:8" ht="15.75">
      <c r="B141" s="70"/>
      <c r="H141" s="80"/>
    </row>
    <row r="142" spans="1:8" ht="38.25">
      <c r="A142" s="57" t="s">
        <v>338</v>
      </c>
      <c r="B142" s="70" t="s">
        <v>126</v>
      </c>
      <c r="H142" s="80"/>
    </row>
    <row r="143" spans="2:8" ht="15.75">
      <c r="B143" s="70"/>
      <c r="H143" s="80"/>
    </row>
    <row r="144" spans="2:8" ht="25.5">
      <c r="B144" s="70" t="s">
        <v>124</v>
      </c>
      <c r="H144" s="80"/>
    </row>
    <row r="145" spans="2:8" ht="15.75">
      <c r="B145" s="70" t="s">
        <v>320</v>
      </c>
      <c r="C145" s="71">
        <f>17.1*0.9</f>
        <v>15.390000000000002</v>
      </c>
      <c r="F145" s="122"/>
      <c r="H145" s="122"/>
    </row>
    <row r="146" spans="2:10" ht="15.75" hidden="1">
      <c r="B146" s="70"/>
      <c r="H146" s="71"/>
      <c r="J146" s="61"/>
    </row>
    <row r="147" spans="2:8" ht="15.75" hidden="1">
      <c r="B147" s="70" t="s">
        <v>7</v>
      </c>
      <c r="H147" s="80"/>
    </row>
    <row r="148" spans="2:8" ht="15.75" hidden="1">
      <c r="B148" s="70" t="s">
        <v>320</v>
      </c>
      <c r="C148" s="73">
        <v>0</v>
      </c>
      <c r="F148" s="122"/>
      <c r="H148" s="122"/>
    </row>
    <row r="149" spans="2:10" ht="15.75">
      <c r="B149" s="70"/>
      <c r="H149" s="71"/>
      <c r="J149" s="61"/>
    </row>
    <row r="150" spans="2:8" ht="15.75">
      <c r="B150" s="70" t="s">
        <v>125</v>
      </c>
      <c r="H150" s="80"/>
    </row>
    <row r="151" spans="2:8" ht="15.75">
      <c r="B151" s="70" t="s">
        <v>320</v>
      </c>
      <c r="C151" s="71">
        <f>17.1*0.1</f>
        <v>1.7100000000000002</v>
      </c>
      <c r="E151" s="127"/>
      <c r="F151" s="122"/>
      <c r="H151" s="122"/>
    </row>
    <row r="152" spans="2:8" ht="15.75" hidden="1">
      <c r="B152" s="70"/>
      <c r="H152" s="80"/>
    </row>
    <row r="153" spans="1:8" ht="38.25" hidden="1">
      <c r="A153" s="57" t="s">
        <v>27</v>
      </c>
      <c r="B153" s="70" t="s">
        <v>128</v>
      </c>
      <c r="H153" s="80"/>
    </row>
    <row r="154" spans="2:8" ht="15.75" hidden="1">
      <c r="B154" s="70"/>
      <c r="H154" s="80"/>
    </row>
    <row r="155" spans="2:8" ht="25.5" hidden="1">
      <c r="B155" s="70" t="s">
        <v>161</v>
      </c>
      <c r="H155" s="80"/>
    </row>
    <row r="156" spans="2:10" ht="15.75" hidden="1">
      <c r="B156" s="70" t="s">
        <v>320</v>
      </c>
      <c r="C156" s="73">
        <f>0*0.8</f>
        <v>0</v>
      </c>
      <c r="H156" s="71"/>
      <c r="J156" s="61"/>
    </row>
    <row r="157" spans="2:10" ht="15.75" hidden="1">
      <c r="B157" s="70"/>
      <c r="H157" s="71"/>
      <c r="J157" s="61"/>
    </row>
    <row r="158" spans="2:8" ht="15.75" hidden="1">
      <c r="B158" s="70" t="s">
        <v>7</v>
      </c>
      <c r="H158" s="80"/>
    </row>
    <row r="159" spans="2:10" ht="15.75" hidden="1">
      <c r="B159" s="70" t="s">
        <v>320</v>
      </c>
      <c r="C159" s="73">
        <f>0*0.3</f>
        <v>0</v>
      </c>
      <c r="H159" s="71"/>
      <c r="J159" s="61"/>
    </row>
    <row r="160" spans="2:10" ht="15.75" hidden="1">
      <c r="B160" s="70"/>
      <c r="H160" s="71"/>
      <c r="J160" s="61"/>
    </row>
    <row r="161" spans="2:8" ht="15.75" hidden="1">
      <c r="B161" s="70" t="s">
        <v>162</v>
      </c>
      <c r="H161" s="80"/>
    </row>
    <row r="162" spans="2:10" ht="15.75" hidden="1">
      <c r="B162" s="70" t="s">
        <v>320</v>
      </c>
      <c r="C162" s="73">
        <f>0*0.2</f>
        <v>0</v>
      </c>
      <c r="H162" s="71"/>
      <c r="J162" s="61"/>
    </row>
    <row r="163" spans="2:10" ht="15.75" hidden="1">
      <c r="B163" s="70"/>
      <c r="H163" s="71"/>
      <c r="J163" s="61"/>
    </row>
    <row r="164" spans="1:8" ht="38.25" hidden="1">
      <c r="A164" s="57" t="s">
        <v>109</v>
      </c>
      <c r="B164" s="70" t="s">
        <v>129</v>
      </c>
      <c r="H164" s="80"/>
    </row>
    <row r="165" spans="2:8" ht="15.75" hidden="1">
      <c r="B165" s="70"/>
      <c r="H165" s="80"/>
    </row>
    <row r="166" spans="2:8" ht="25.5" hidden="1">
      <c r="B166" s="70" t="s">
        <v>124</v>
      </c>
      <c r="H166" s="80"/>
    </row>
    <row r="167" spans="2:10" ht="15.75" hidden="1">
      <c r="B167" s="70" t="s">
        <v>320</v>
      </c>
      <c r="C167" s="73">
        <f>0*0.9</f>
        <v>0</v>
      </c>
      <c r="H167" s="71"/>
      <c r="J167" s="61"/>
    </row>
    <row r="168" spans="2:10" ht="15.75" hidden="1">
      <c r="B168" s="70"/>
      <c r="H168" s="71"/>
      <c r="J168" s="61"/>
    </row>
    <row r="169" spans="2:8" ht="15.75" hidden="1">
      <c r="B169" s="70" t="s">
        <v>7</v>
      </c>
      <c r="H169" s="80"/>
    </row>
    <row r="170" spans="2:10" ht="15.75" hidden="1">
      <c r="B170" s="70" t="s">
        <v>320</v>
      </c>
      <c r="C170" s="73">
        <f>0*0.3</f>
        <v>0</v>
      </c>
      <c r="H170" s="71"/>
      <c r="J170" s="61"/>
    </row>
    <row r="171" spans="2:10" ht="15.75" hidden="1">
      <c r="B171" s="70"/>
      <c r="H171" s="71"/>
      <c r="J171" s="61"/>
    </row>
    <row r="172" spans="2:8" ht="15.75" hidden="1">
      <c r="B172" s="70" t="s">
        <v>125</v>
      </c>
      <c r="H172" s="80"/>
    </row>
    <row r="173" spans="2:10" ht="15.75" hidden="1">
      <c r="B173" s="70" t="s">
        <v>320</v>
      </c>
      <c r="C173" s="73">
        <f>0*0.1</f>
        <v>0</v>
      </c>
      <c r="H173" s="71"/>
      <c r="J173" s="61"/>
    </row>
    <row r="174" spans="2:8" ht="15.75" hidden="1">
      <c r="B174" s="70"/>
      <c r="H174" s="80"/>
    </row>
    <row r="175" spans="1:8" ht="51" hidden="1">
      <c r="A175" s="57" t="s">
        <v>339</v>
      </c>
      <c r="B175" s="70" t="s">
        <v>25</v>
      </c>
      <c r="H175" s="80"/>
    </row>
    <row r="176" spans="2:8" ht="15.75" hidden="1">
      <c r="B176" s="70"/>
      <c r="H176" s="80"/>
    </row>
    <row r="177" spans="2:8" ht="15.75" hidden="1">
      <c r="B177" s="70" t="s">
        <v>9</v>
      </c>
      <c r="H177" s="80"/>
    </row>
    <row r="178" spans="2:10" ht="15.75" hidden="1">
      <c r="B178" s="70" t="s">
        <v>320</v>
      </c>
      <c r="C178" s="73">
        <v>0</v>
      </c>
      <c r="H178" s="71"/>
      <c r="J178" s="61"/>
    </row>
    <row r="179" spans="2:10" ht="15.75" hidden="1">
      <c r="B179" s="70"/>
      <c r="H179" s="71"/>
      <c r="J179" s="61"/>
    </row>
    <row r="180" spans="2:8" ht="25.5" hidden="1">
      <c r="B180" s="70" t="s">
        <v>26</v>
      </c>
      <c r="H180" s="80"/>
    </row>
    <row r="181" spans="2:10" ht="15.75" hidden="1">
      <c r="B181" s="70" t="s">
        <v>320</v>
      </c>
      <c r="C181" s="73">
        <v>0</v>
      </c>
      <c r="H181" s="71"/>
      <c r="J181" s="61"/>
    </row>
    <row r="182" spans="2:10" ht="15.75" hidden="1">
      <c r="B182" s="70"/>
      <c r="H182" s="71"/>
      <c r="J182" s="61"/>
    </row>
    <row r="183" spans="1:17" s="87" customFormat="1" ht="114" customHeight="1" hidden="1">
      <c r="A183" s="57" t="s">
        <v>13</v>
      </c>
      <c r="B183" s="70" t="s">
        <v>149</v>
      </c>
      <c r="C183" s="85"/>
      <c r="D183" s="85"/>
      <c r="E183" s="166"/>
      <c r="F183" s="85"/>
      <c r="G183" s="151"/>
      <c r="H183" s="86"/>
      <c r="J183" s="13"/>
      <c r="Q183" s="132"/>
    </row>
    <row r="184" spans="1:17" s="89" customFormat="1" ht="15.75" hidden="1">
      <c r="A184" s="57"/>
      <c r="B184" s="70"/>
      <c r="C184" s="88"/>
      <c r="D184" s="88"/>
      <c r="E184" s="166"/>
      <c r="F184" s="88"/>
      <c r="G184" s="155"/>
      <c r="H184" s="87"/>
      <c r="Q184" s="133"/>
    </row>
    <row r="185" spans="1:17" s="89" customFormat="1" ht="15.75" hidden="1">
      <c r="A185" s="57"/>
      <c r="B185" s="70" t="s">
        <v>72</v>
      </c>
      <c r="C185" s="73">
        <v>0</v>
      </c>
      <c r="D185" s="85"/>
      <c r="E185" s="166"/>
      <c r="F185" s="71"/>
      <c r="G185" s="151"/>
      <c r="H185" s="71"/>
      <c r="Q185" s="127"/>
    </row>
    <row r="186" spans="1:17" s="89" customFormat="1" ht="15.75" hidden="1">
      <c r="A186" s="57"/>
      <c r="B186" s="70"/>
      <c r="C186" s="73"/>
      <c r="D186" s="85"/>
      <c r="E186" s="166"/>
      <c r="F186" s="71"/>
      <c r="G186" s="151"/>
      <c r="H186" s="71"/>
      <c r="Q186" s="127"/>
    </row>
    <row r="187" spans="1:17" s="87" customFormat="1" ht="81" customHeight="1" hidden="1">
      <c r="A187" s="57" t="s">
        <v>163</v>
      </c>
      <c r="B187" s="70" t="s">
        <v>309</v>
      </c>
      <c r="C187" s="85"/>
      <c r="D187" s="85"/>
      <c r="E187" s="166"/>
      <c r="F187" s="85"/>
      <c r="G187" s="151"/>
      <c r="H187" s="86"/>
      <c r="J187" s="13"/>
      <c r="Q187" s="132"/>
    </row>
    <row r="188" spans="1:17" s="89" customFormat="1" ht="15.75" hidden="1">
      <c r="A188" s="57"/>
      <c r="B188" s="70"/>
      <c r="C188" s="88"/>
      <c r="D188" s="88"/>
      <c r="E188" s="166"/>
      <c r="F188" s="88"/>
      <c r="G188" s="155"/>
      <c r="H188" s="87"/>
      <c r="Q188" s="133"/>
    </row>
    <row r="189" spans="1:17" s="89" customFormat="1" ht="15.75" hidden="1">
      <c r="A189" s="57"/>
      <c r="B189" s="70" t="s">
        <v>72</v>
      </c>
      <c r="C189" s="73">
        <v>0</v>
      </c>
      <c r="D189" s="85"/>
      <c r="E189" s="166"/>
      <c r="F189" s="71"/>
      <c r="G189" s="151"/>
      <c r="H189" s="71"/>
      <c r="Q189" s="127"/>
    </row>
    <row r="190" spans="1:17" s="89" customFormat="1" ht="15.75" hidden="1">
      <c r="A190" s="57"/>
      <c r="B190" s="70"/>
      <c r="C190" s="71"/>
      <c r="D190" s="85"/>
      <c r="E190" s="166"/>
      <c r="F190" s="71"/>
      <c r="G190" s="151"/>
      <c r="H190" s="71"/>
      <c r="Q190" s="127"/>
    </row>
    <row r="191" spans="1:17" s="87" customFormat="1" ht="81" customHeight="1" hidden="1">
      <c r="A191" s="57" t="s">
        <v>117</v>
      </c>
      <c r="B191" s="70" t="s">
        <v>118</v>
      </c>
      <c r="C191" s="85"/>
      <c r="D191" s="85"/>
      <c r="E191" s="166"/>
      <c r="F191" s="85"/>
      <c r="G191" s="151"/>
      <c r="H191" s="86"/>
      <c r="J191" s="13"/>
      <c r="Q191" s="132"/>
    </row>
    <row r="192" spans="1:17" s="89" customFormat="1" ht="15.75" hidden="1">
      <c r="A192" s="57"/>
      <c r="B192" s="70"/>
      <c r="C192" s="88"/>
      <c r="D192" s="88"/>
      <c r="E192" s="166"/>
      <c r="F192" s="88"/>
      <c r="G192" s="155"/>
      <c r="H192" s="87"/>
      <c r="Q192" s="133"/>
    </row>
    <row r="193" spans="1:17" s="89" customFormat="1" ht="15.75" hidden="1">
      <c r="A193" s="57"/>
      <c r="B193" s="70" t="s">
        <v>323</v>
      </c>
      <c r="C193" s="73">
        <v>0</v>
      </c>
      <c r="D193" s="85"/>
      <c r="E193" s="166"/>
      <c r="F193" s="71"/>
      <c r="G193" s="151"/>
      <c r="H193" s="71"/>
      <c r="Q193" s="127"/>
    </row>
    <row r="194" spans="1:17" s="89" customFormat="1" ht="15.75" hidden="1">
      <c r="A194" s="57"/>
      <c r="B194" s="70"/>
      <c r="C194" s="73"/>
      <c r="D194" s="85"/>
      <c r="E194" s="166"/>
      <c r="F194" s="71"/>
      <c r="G194" s="151"/>
      <c r="H194" s="71"/>
      <c r="Q194" s="127"/>
    </row>
    <row r="195" spans="1:17" s="87" customFormat="1" ht="95.25" customHeight="1" hidden="1">
      <c r="A195" s="57" t="s">
        <v>154</v>
      </c>
      <c r="B195" s="13" t="s">
        <v>155</v>
      </c>
      <c r="C195" s="85"/>
      <c r="D195" s="85"/>
      <c r="E195" s="166"/>
      <c r="F195" s="85"/>
      <c r="G195" s="151"/>
      <c r="H195" s="86"/>
      <c r="J195" s="13"/>
      <c r="Q195" s="132"/>
    </row>
    <row r="196" spans="1:17" s="89" customFormat="1" ht="15.75" hidden="1">
      <c r="A196" s="57"/>
      <c r="B196" s="70"/>
      <c r="C196" s="88"/>
      <c r="D196" s="88"/>
      <c r="E196" s="166"/>
      <c r="F196" s="88"/>
      <c r="G196" s="155"/>
      <c r="H196" s="87"/>
      <c r="Q196" s="133"/>
    </row>
    <row r="197" spans="1:17" s="89" customFormat="1" ht="15.75" hidden="1">
      <c r="A197" s="57"/>
      <c r="B197" s="70" t="s">
        <v>323</v>
      </c>
      <c r="C197" s="73">
        <v>0</v>
      </c>
      <c r="D197" s="85"/>
      <c r="E197" s="166"/>
      <c r="F197" s="71"/>
      <c r="G197" s="151"/>
      <c r="H197" s="71"/>
      <c r="Q197" s="127"/>
    </row>
    <row r="198" spans="1:17" s="89" customFormat="1" ht="15.75" hidden="1">
      <c r="A198" s="57"/>
      <c r="B198" s="70"/>
      <c r="C198" s="73"/>
      <c r="D198" s="85"/>
      <c r="E198" s="166"/>
      <c r="F198" s="71"/>
      <c r="G198" s="151"/>
      <c r="H198" s="71"/>
      <c r="Q198" s="127"/>
    </row>
    <row r="199" spans="1:17" s="87" customFormat="1" ht="81" customHeight="1" hidden="1">
      <c r="A199" s="57" t="s">
        <v>166</v>
      </c>
      <c r="B199" s="13" t="s">
        <v>167</v>
      </c>
      <c r="C199" s="85"/>
      <c r="D199" s="85"/>
      <c r="E199" s="166"/>
      <c r="F199" s="85"/>
      <c r="G199" s="151"/>
      <c r="H199" s="86"/>
      <c r="J199" s="13"/>
      <c r="Q199" s="132"/>
    </row>
    <row r="200" spans="1:17" s="89" customFormat="1" ht="15.75" hidden="1">
      <c r="A200" s="57"/>
      <c r="B200" s="70"/>
      <c r="C200" s="88"/>
      <c r="D200" s="88"/>
      <c r="E200" s="166"/>
      <c r="F200" s="88"/>
      <c r="G200" s="155"/>
      <c r="H200" s="87"/>
      <c r="Q200" s="133"/>
    </row>
    <row r="201" spans="1:17" s="89" customFormat="1" ht="15.75" hidden="1">
      <c r="A201" s="57"/>
      <c r="B201" s="70" t="s">
        <v>323</v>
      </c>
      <c r="C201" s="73">
        <v>0</v>
      </c>
      <c r="D201" s="85"/>
      <c r="E201" s="166"/>
      <c r="F201" s="71"/>
      <c r="G201" s="151"/>
      <c r="H201" s="71"/>
      <c r="Q201" s="127"/>
    </row>
    <row r="202" spans="1:17" s="89" customFormat="1" ht="15.75">
      <c r="A202" s="90"/>
      <c r="B202" s="91"/>
      <c r="C202" s="85"/>
      <c r="D202" s="85"/>
      <c r="E202" s="166"/>
      <c r="F202" s="85"/>
      <c r="G202" s="151"/>
      <c r="H202" s="86"/>
      <c r="Q202" s="132"/>
    </row>
    <row r="203" spans="1:17" s="83" customFormat="1" ht="38.25">
      <c r="A203" s="57" t="s">
        <v>349</v>
      </c>
      <c r="B203" s="70" t="s">
        <v>340</v>
      </c>
      <c r="C203" s="71"/>
      <c r="D203" s="71"/>
      <c r="E203" s="166"/>
      <c r="F203" s="71"/>
      <c r="G203" s="151"/>
      <c r="H203" s="80"/>
      <c r="I203" s="81"/>
      <c r="J203" s="82"/>
      <c r="M203" s="84"/>
      <c r="N203" s="84"/>
      <c r="O203" s="84"/>
      <c r="Q203" s="127"/>
    </row>
    <row r="204" spans="2:17" ht="15.75">
      <c r="B204" s="70"/>
      <c r="C204" s="78"/>
      <c r="D204" s="78"/>
      <c r="F204" s="78"/>
      <c r="G204" s="155"/>
      <c r="H204" s="83"/>
      <c r="Q204" s="129"/>
    </row>
    <row r="205" spans="2:8" ht="15.75">
      <c r="B205" s="70" t="s">
        <v>326</v>
      </c>
      <c r="C205" s="71">
        <f>C57*0.75</f>
        <v>22.5</v>
      </c>
      <c r="H205" s="71"/>
    </row>
    <row r="206" spans="2:8" ht="15.75">
      <c r="B206" s="70"/>
      <c r="H206" s="80"/>
    </row>
    <row r="207" spans="1:17" s="83" customFormat="1" ht="76.5">
      <c r="A207" s="57" t="s">
        <v>350</v>
      </c>
      <c r="B207" s="70" t="s">
        <v>130</v>
      </c>
      <c r="C207" s="71"/>
      <c r="D207" s="71"/>
      <c r="E207" s="166"/>
      <c r="F207" s="71"/>
      <c r="G207" s="151"/>
      <c r="H207" s="80"/>
      <c r="I207" s="81"/>
      <c r="J207" s="82"/>
      <c r="M207" s="84"/>
      <c r="N207" s="84"/>
      <c r="O207" s="84"/>
      <c r="Q207" s="127"/>
    </row>
    <row r="208" spans="1:17" ht="15.75">
      <c r="A208" s="92"/>
      <c r="B208" s="70"/>
      <c r="C208" s="78"/>
      <c r="D208" s="78"/>
      <c r="F208" s="78"/>
      <c r="G208" s="155"/>
      <c r="H208" s="83"/>
      <c r="Q208" s="129"/>
    </row>
    <row r="209" spans="2:8" ht="15.75">
      <c r="B209" s="70" t="s">
        <v>320</v>
      </c>
      <c r="C209" s="71">
        <v>3.5</v>
      </c>
      <c r="H209" s="71"/>
    </row>
    <row r="210" spans="2:8" ht="15.75">
      <c r="B210" s="70"/>
      <c r="H210" s="80"/>
    </row>
    <row r="211" spans="1:17" s="83" customFormat="1" ht="117" customHeight="1">
      <c r="A211" s="57" t="s">
        <v>351</v>
      </c>
      <c r="B211" s="70" t="s">
        <v>96</v>
      </c>
      <c r="C211" s="71"/>
      <c r="D211" s="71"/>
      <c r="E211" s="166"/>
      <c r="F211" s="71"/>
      <c r="G211" s="151"/>
      <c r="H211" s="80"/>
      <c r="I211" s="81"/>
      <c r="J211" s="82"/>
      <c r="M211" s="84"/>
      <c r="N211" s="84"/>
      <c r="O211" s="84"/>
      <c r="Q211" s="127"/>
    </row>
    <row r="212" spans="1:17" ht="15.75">
      <c r="A212" s="92"/>
      <c r="B212" s="70"/>
      <c r="C212" s="78"/>
      <c r="D212" s="78"/>
      <c r="F212" s="78"/>
      <c r="G212" s="155"/>
      <c r="H212" s="83"/>
      <c r="Q212" s="129"/>
    </row>
    <row r="213" spans="2:8" ht="15.75">
      <c r="B213" s="70" t="s">
        <v>320</v>
      </c>
      <c r="C213" s="71">
        <v>12.7</v>
      </c>
      <c r="H213" s="71"/>
    </row>
    <row r="214" spans="2:8" ht="15.75">
      <c r="B214" s="70"/>
      <c r="H214" s="80"/>
    </row>
    <row r="215" spans="1:17" ht="96" customHeight="1">
      <c r="A215" s="101" t="s">
        <v>352</v>
      </c>
      <c r="B215" s="102" t="s">
        <v>133</v>
      </c>
      <c r="C215" s="103"/>
      <c r="D215" s="103"/>
      <c r="H215" s="80"/>
      <c r="Q215" s="130"/>
    </row>
    <row r="216" spans="1:17" ht="15.75">
      <c r="A216" s="104"/>
      <c r="B216" s="102"/>
      <c r="C216" s="103"/>
      <c r="D216" s="103"/>
      <c r="H216" s="80"/>
      <c r="Q216" s="130"/>
    </row>
    <row r="217" spans="1:17" ht="15.75">
      <c r="A217" s="101"/>
      <c r="B217" s="102" t="s">
        <v>320</v>
      </c>
      <c r="C217" s="103">
        <f>112.5*1-C225</f>
        <v>96.9</v>
      </c>
      <c r="D217" s="103"/>
      <c r="H217" s="71"/>
      <c r="Q217" s="130"/>
    </row>
    <row r="218" spans="1:17" ht="15.75" hidden="1">
      <c r="A218" s="101"/>
      <c r="B218" s="102"/>
      <c r="C218" s="103"/>
      <c r="D218" s="103"/>
      <c r="H218" s="80"/>
      <c r="Q218" s="130"/>
    </row>
    <row r="219" spans="1:17" s="83" customFormat="1" ht="25.5" hidden="1">
      <c r="A219" s="101" t="s">
        <v>353</v>
      </c>
      <c r="B219" s="102" t="s">
        <v>8</v>
      </c>
      <c r="C219" s="103"/>
      <c r="D219" s="103"/>
      <c r="E219" s="166"/>
      <c r="F219" s="71"/>
      <c r="G219" s="151"/>
      <c r="H219" s="80"/>
      <c r="Q219" s="130"/>
    </row>
    <row r="220" spans="1:17" ht="15.75" hidden="1">
      <c r="A220" s="104"/>
      <c r="B220" s="102"/>
      <c r="C220" s="105"/>
      <c r="D220" s="105"/>
      <c r="F220" s="78"/>
      <c r="G220" s="155"/>
      <c r="H220" s="83"/>
      <c r="I220" s="60"/>
      <c r="J220" s="60"/>
      <c r="M220" s="60"/>
      <c r="N220" s="60"/>
      <c r="O220" s="60"/>
      <c r="Q220" s="131"/>
    </row>
    <row r="221" spans="1:17" ht="15.75" hidden="1">
      <c r="A221" s="101"/>
      <c r="B221" s="102" t="s">
        <v>320</v>
      </c>
      <c r="C221" s="174">
        <f>112.5*0</f>
        <v>0</v>
      </c>
      <c r="D221" s="103"/>
      <c r="H221" s="71"/>
      <c r="I221" s="60"/>
      <c r="J221" s="60"/>
      <c r="M221" s="60"/>
      <c r="N221" s="60"/>
      <c r="O221" s="60"/>
      <c r="Q221" s="130"/>
    </row>
    <row r="222" spans="1:17" ht="15.75">
      <c r="A222" s="101"/>
      <c r="B222" s="102"/>
      <c r="C222" s="103"/>
      <c r="D222" s="103"/>
      <c r="H222" s="80"/>
      <c r="I222" s="60"/>
      <c r="J222" s="60"/>
      <c r="M222" s="60"/>
      <c r="N222" s="60"/>
      <c r="O222" s="60"/>
      <c r="Q222" s="130"/>
    </row>
    <row r="223" spans="1:8" ht="63.75">
      <c r="A223" s="57" t="s">
        <v>354</v>
      </c>
      <c r="B223" s="70" t="s">
        <v>372</v>
      </c>
      <c r="H223" s="80"/>
    </row>
    <row r="224" spans="1:8" ht="15.75">
      <c r="A224" s="92"/>
      <c r="B224" s="70"/>
      <c r="H224" s="80"/>
    </row>
    <row r="225" spans="2:8" ht="15.75">
      <c r="B225" s="70" t="s">
        <v>320</v>
      </c>
      <c r="C225" s="71">
        <f>0.2*(C113+78)</f>
        <v>15.600000000000001</v>
      </c>
      <c r="H225" s="71"/>
    </row>
    <row r="226" spans="2:8" ht="15.75" hidden="1">
      <c r="B226" s="70"/>
      <c r="H226" s="80"/>
    </row>
    <row r="227" spans="1:8" ht="106.5" customHeight="1" hidden="1">
      <c r="A227" s="57" t="s">
        <v>355</v>
      </c>
      <c r="B227" s="23" t="s">
        <v>46</v>
      </c>
      <c r="H227" s="80"/>
    </row>
    <row r="228" spans="1:8" ht="15.75" hidden="1">
      <c r="A228" s="92"/>
      <c r="B228" s="93"/>
      <c r="H228" s="80"/>
    </row>
    <row r="229" spans="2:8" ht="15.75" hidden="1">
      <c r="B229" s="70" t="s">
        <v>326</v>
      </c>
      <c r="C229" s="73">
        <f>C113</f>
        <v>0</v>
      </c>
      <c r="E229" s="127"/>
      <c r="H229" s="71"/>
    </row>
    <row r="230" spans="2:8" ht="15.75" hidden="1">
      <c r="B230" s="70"/>
      <c r="H230" s="71"/>
    </row>
    <row r="231" spans="1:8" ht="43.5" customHeight="1" hidden="1">
      <c r="A231" s="57" t="s">
        <v>47</v>
      </c>
      <c r="B231" s="23" t="s">
        <v>48</v>
      </c>
      <c r="H231" s="80"/>
    </row>
    <row r="232" spans="1:8" ht="15.75" hidden="1">
      <c r="A232" s="92"/>
      <c r="B232" s="93"/>
      <c r="H232" s="80"/>
    </row>
    <row r="233" spans="2:8" ht="15.75" hidden="1">
      <c r="B233" s="70" t="s">
        <v>326</v>
      </c>
      <c r="C233" s="73">
        <v>0</v>
      </c>
      <c r="H233" s="71"/>
    </row>
    <row r="234" spans="2:8" ht="15.75" hidden="1">
      <c r="B234" s="70"/>
      <c r="H234" s="80"/>
    </row>
    <row r="235" spans="1:8" ht="51" hidden="1">
      <c r="A235" s="57" t="s">
        <v>58</v>
      </c>
      <c r="B235" s="93" t="s">
        <v>172</v>
      </c>
      <c r="H235" s="80"/>
    </row>
    <row r="236" spans="1:8" ht="15.75" hidden="1">
      <c r="A236" s="92"/>
      <c r="B236" s="93"/>
      <c r="H236" s="80"/>
    </row>
    <row r="237" spans="2:8" ht="15.75" hidden="1">
      <c r="B237" s="70" t="s">
        <v>322</v>
      </c>
      <c r="C237" s="73">
        <f>C117</f>
        <v>0</v>
      </c>
      <c r="H237" s="71"/>
    </row>
    <row r="238" spans="2:8" ht="15.75" hidden="1">
      <c r="B238" s="70"/>
      <c r="H238" s="80"/>
    </row>
    <row r="239" spans="1:8" ht="25.5" hidden="1">
      <c r="A239" s="57" t="s">
        <v>58</v>
      </c>
      <c r="B239" s="93" t="s">
        <v>59</v>
      </c>
      <c r="H239" s="80"/>
    </row>
    <row r="240" spans="1:8" ht="15.75" hidden="1">
      <c r="A240" s="92"/>
      <c r="B240" s="93"/>
      <c r="H240" s="80"/>
    </row>
    <row r="241" spans="2:8" ht="15.75" hidden="1">
      <c r="B241" s="70" t="s">
        <v>326</v>
      </c>
      <c r="C241" s="73">
        <f>C121</f>
        <v>0</v>
      </c>
      <c r="E241" s="127"/>
      <c r="H241" s="71"/>
    </row>
    <row r="242" spans="2:8" ht="15.75">
      <c r="B242" s="70"/>
      <c r="H242" s="80"/>
    </row>
    <row r="243" spans="1:8" ht="38.25">
      <c r="A243" s="57" t="s">
        <v>28</v>
      </c>
      <c r="B243" s="93" t="s">
        <v>29</v>
      </c>
      <c r="H243" s="80"/>
    </row>
    <row r="244" spans="1:8" ht="15.75">
      <c r="A244" s="92"/>
      <c r="B244" s="93"/>
      <c r="H244" s="80"/>
    </row>
    <row r="245" spans="2:8" ht="15.75">
      <c r="B245" s="70" t="s">
        <v>326</v>
      </c>
      <c r="C245" s="71">
        <v>78</v>
      </c>
      <c r="H245" s="71"/>
    </row>
    <row r="246" spans="2:8" ht="15.75" hidden="1">
      <c r="B246" s="70"/>
      <c r="H246" s="80"/>
    </row>
    <row r="247" spans="1:8" ht="51" hidden="1">
      <c r="A247" s="57" t="s">
        <v>356</v>
      </c>
      <c r="B247" s="70" t="s">
        <v>17</v>
      </c>
      <c r="H247" s="80"/>
    </row>
    <row r="248" spans="2:8" ht="15.75" hidden="1">
      <c r="B248" s="70"/>
      <c r="H248" s="80"/>
    </row>
    <row r="249" spans="2:8" ht="15.75" hidden="1">
      <c r="B249" s="70" t="s">
        <v>326</v>
      </c>
      <c r="C249" s="73">
        <v>0</v>
      </c>
      <c r="H249" s="71"/>
    </row>
    <row r="250" spans="2:8" ht="15.75" hidden="1">
      <c r="B250" s="70"/>
      <c r="H250" s="80"/>
    </row>
    <row r="251" spans="1:8" ht="51" hidden="1">
      <c r="A251" s="57" t="s">
        <v>357</v>
      </c>
      <c r="B251" s="70" t="s">
        <v>18</v>
      </c>
      <c r="H251" s="80"/>
    </row>
    <row r="252" spans="2:8" ht="15.75" hidden="1">
      <c r="B252" s="70"/>
      <c r="H252" s="80"/>
    </row>
    <row r="253" spans="2:8" ht="15.75" hidden="1">
      <c r="B253" s="70" t="s">
        <v>326</v>
      </c>
      <c r="C253" s="73">
        <v>0</v>
      </c>
      <c r="E253" s="127"/>
      <c r="H253" s="71"/>
    </row>
    <row r="254" spans="2:8" ht="15.75">
      <c r="B254" s="70"/>
      <c r="H254" s="80"/>
    </row>
    <row r="255" spans="1:8" ht="51">
      <c r="A255" s="57" t="s">
        <v>11</v>
      </c>
      <c r="B255" s="70" t="s">
        <v>134</v>
      </c>
      <c r="H255" s="80"/>
    </row>
    <row r="256" spans="2:8" ht="15.75">
      <c r="B256" s="70"/>
      <c r="H256" s="80"/>
    </row>
    <row r="257" spans="2:8" ht="15.75">
      <c r="B257" s="70" t="s">
        <v>320</v>
      </c>
      <c r="C257" s="71">
        <f>129.31-C221</f>
        <v>129.31</v>
      </c>
      <c r="H257" s="71"/>
    </row>
    <row r="258" spans="2:8" ht="15.75" hidden="1">
      <c r="B258" s="70"/>
      <c r="H258" s="80"/>
    </row>
    <row r="259" spans="1:8" ht="51" hidden="1">
      <c r="A259" s="57" t="s">
        <v>12</v>
      </c>
      <c r="B259" s="70" t="s">
        <v>110</v>
      </c>
      <c r="H259" s="80"/>
    </row>
    <row r="260" spans="2:8" ht="15.75" hidden="1">
      <c r="B260" s="70"/>
      <c r="H260" s="80"/>
    </row>
    <row r="261" spans="2:8" ht="15.75" hidden="1">
      <c r="B261" s="70" t="s">
        <v>326</v>
      </c>
      <c r="C261" s="73">
        <f>C109/0.15</f>
        <v>0</v>
      </c>
      <c r="H261" s="71"/>
    </row>
    <row r="262" spans="2:8" ht="15.75">
      <c r="B262" s="70"/>
      <c r="H262" s="80"/>
    </row>
    <row r="263" spans="1:8" ht="25.5">
      <c r="A263" s="57" t="s">
        <v>30</v>
      </c>
      <c r="B263" s="70" t="s">
        <v>343</v>
      </c>
      <c r="H263" s="80"/>
    </row>
    <row r="264" spans="2:8" ht="15.75">
      <c r="B264" s="70"/>
      <c r="H264" s="80"/>
    </row>
    <row r="265" spans="2:8" ht="15.75">
      <c r="B265" s="70" t="s">
        <v>344</v>
      </c>
      <c r="C265" s="71">
        <v>1</v>
      </c>
      <c r="H265" s="71"/>
    </row>
    <row r="266" spans="2:8" ht="15.75">
      <c r="B266" s="70"/>
      <c r="H266" s="80"/>
    </row>
    <row r="267" spans="1:17" s="83" customFormat="1" ht="63.75">
      <c r="A267" s="57" t="s">
        <v>31</v>
      </c>
      <c r="B267" s="70" t="s">
        <v>234</v>
      </c>
      <c r="C267" s="71"/>
      <c r="D267" s="71"/>
      <c r="E267" s="166"/>
      <c r="F267" s="71"/>
      <c r="G267" s="151"/>
      <c r="H267" s="80"/>
      <c r="I267" s="81"/>
      <c r="J267" s="82"/>
      <c r="M267" s="84"/>
      <c r="N267" s="84"/>
      <c r="O267" s="84"/>
      <c r="Q267" s="127"/>
    </row>
    <row r="268" spans="2:17" ht="15.75">
      <c r="B268" s="70"/>
      <c r="C268" s="78"/>
      <c r="D268" s="78"/>
      <c r="E268" s="170"/>
      <c r="F268" s="78"/>
      <c r="G268" s="155"/>
      <c r="H268" s="83"/>
      <c r="Q268" s="129"/>
    </row>
    <row r="269" spans="2:8" ht="15.75">
      <c r="B269" s="70" t="s">
        <v>341</v>
      </c>
      <c r="H269" s="71"/>
    </row>
    <row r="270" spans="2:8" ht="15.75">
      <c r="B270" s="70"/>
      <c r="H270" s="80"/>
    </row>
    <row r="271" spans="1:17" s="10" customFormat="1" ht="15.75">
      <c r="A271" s="57"/>
      <c r="B271" s="79" t="s">
        <v>321</v>
      </c>
      <c r="C271" s="75"/>
      <c r="D271" s="75"/>
      <c r="E271" s="167"/>
      <c r="F271" s="75"/>
      <c r="G271" s="148"/>
      <c r="H271" s="67"/>
      <c r="I271" s="35"/>
      <c r="J271" s="31"/>
      <c r="M271" s="39"/>
      <c r="N271" s="39"/>
      <c r="O271" s="39"/>
      <c r="Q271" s="128"/>
    </row>
    <row r="272" spans="1:17" s="10" customFormat="1" ht="15.75" hidden="1">
      <c r="A272" s="57"/>
      <c r="B272" s="79"/>
      <c r="C272" s="75"/>
      <c r="D272" s="75"/>
      <c r="E272" s="167"/>
      <c r="F272" s="75"/>
      <c r="G272" s="148"/>
      <c r="H272" s="67"/>
      <c r="I272" s="35"/>
      <c r="J272" s="31"/>
      <c r="M272" s="39"/>
      <c r="N272" s="39"/>
      <c r="O272" s="39"/>
      <c r="Q272" s="128"/>
    </row>
    <row r="273" spans="1:17" s="10" customFormat="1" ht="15.75" customHeight="1" hidden="1">
      <c r="A273" s="16" t="s">
        <v>345</v>
      </c>
      <c r="B273" s="12" t="s">
        <v>36</v>
      </c>
      <c r="C273" s="64"/>
      <c r="E273" s="163"/>
      <c r="G273" s="147"/>
      <c r="H273" s="71"/>
      <c r="I273" s="35"/>
      <c r="J273" s="31"/>
      <c r="M273" s="39"/>
      <c r="N273" s="39"/>
      <c r="O273" s="39"/>
      <c r="Q273" s="136"/>
    </row>
    <row r="274" ht="15.75" customHeight="1" hidden="1">
      <c r="H274" s="80"/>
    </row>
    <row r="275" spans="1:15" ht="63.75" hidden="1">
      <c r="A275" s="57" t="s">
        <v>358</v>
      </c>
      <c r="B275" s="70" t="s">
        <v>60</v>
      </c>
      <c r="C275" s="94"/>
      <c r="H275" s="80"/>
      <c r="I275" s="60"/>
      <c r="J275" s="60"/>
      <c r="M275" s="60"/>
      <c r="N275" s="60"/>
      <c r="O275" s="60"/>
    </row>
    <row r="276" spans="2:15" ht="15.75" hidden="1">
      <c r="B276" s="70"/>
      <c r="C276" s="94"/>
      <c r="H276" s="80"/>
      <c r="I276" s="60"/>
      <c r="J276" s="60"/>
      <c r="M276" s="60"/>
      <c r="N276" s="60"/>
      <c r="O276" s="60"/>
    </row>
    <row r="277" spans="2:15" ht="15.75" hidden="1">
      <c r="B277" s="70" t="s">
        <v>320</v>
      </c>
      <c r="C277" s="96">
        <v>0</v>
      </c>
      <c r="H277" s="71"/>
      <c r="I277" s="60"/>
      <c r="J277" s="60"/>
      <c r="M277" s="60"/>
      <c r="N277" s="60"/>
      <c r="O277" s="60"/>
    </row>
    <row r="278" ht="15.75" customHeight="1" hidden="1">
      <c r="H278" s="80"/>
    </row>
    <row r="279" spans="1:17" ht="15.75" customHeight="1" hidden="1">
      <c r="A279" s="65"/>
      <c r="B279" s="12" t="s">
        <v>61</v>
      </c>
      <c r="C279" s="75"/>
      <c r="D279" s="75"/>
      <c r="E279" s="167"/>
      <c r="F279" s="75"/>
      <c r="G279" s="148"/>
      <c r="Q279" s="128"/>
    </row>
    <row r="280" spans="1:17" ht="15.75" customHeight="1">
      <c r="A280" s="65"/>
      <c r="B280" s="12"/>
      <c r="C280" s="75"/>
      <c r="D280" s="75"/>
      <c r="E280" s="167"/>
      <c r="F280" s="75"/>
      <c r="G280" s="148"/>
      <c r="Q280" s="128"/>
    </row>
    <row r="281" spans="1:17" ht="15.75">
      <c r="A281" s="16" t="s">
        <v>345</v>
      </c>
      <c r="B281" s="12" t="s">
        <v>318</v>
      </c>
      <c r="C281" s="64"/>
      <c r="D281" s="10"/>
      <c r="E281" s="163"/>
      <c r="F281" s="10"/>
      <c r="G281" s="147"/>
      <c r="H281" s="10"/>
      <c r="Q281" s="136"/>
    </row>
    <row r="282" spans="1:17" ht="15.75">
      <c r="A282" s="16"/>
      <c r="B282" s="12"/>
      <c r="C282" s="64"/>
      <c r="D282" s="10"/>
      <c r="E282" s="163"/>
      <c r="F282" s="10"/>
      <c r="G282" s="147"/>
      <c r="H282" s="10"/>
      <c r="Q282" s="136"/>
    </row>
    <row r="283" spans="1:8" ht="67.5" customHeight="1">
      <c r="A283" s="57" t="s">
        <v>0</v>
      </c>
      <c r="B283" s="95" t="s">
        <v>2</v>
      </c>
      <c r="H283" s="80"/>
    </row>
    <row r="284" spans="2:8" ht="15.75">
      <c r="B284" s="70"/>
      <c r="H284" s="80"/>
    </row>
    <row r="285" spans="2:8" ht="15.75">
      <c r="B285" s="70" t="s">
        <v>322</v>
      </c>
      <c r="C285" s="71">
        <v>30</v>
      </c>
      <c r="H285" s="71"/>
    </row>
    <row r="286" spans="2:8" ht="15.75" hidden="1">
      <c r="B286" s="70"/>
      <c r="H286" s="71"/>
    </row>
    <row r="287" spans="1:13" ht="89.25" hidden="1">
      <c r="A287" s="57" t="s">
        <v>1</v>
      </c>
      <c r="B287" s="95" t="s">
        <v>3</v>
      </c>
      <c r="H287" s="80"/>
      <c r="K287" s="13"/>
      <c r="M287" s="95"/>
    </row>
    <row r="288" spans="2:8" ht="15.75" hidden="1">
      <c r="B288" s="70"/>
      <c r="H288" s="80"/>
    </row>
    <row r="289" spans="2:8" ht="15.75" hidden="1">
      <c r="B289" s="70" t="s">
        <v>322</v>
      </c>
      <c r="C289" s="73">
        <v>0</v>
      </c>
      <c r="H289" s="71"/>
    </row>
    <row r="290" spans="1:17" ht="15.75" hidden="1">
      <c r="A290" s="16"/>
      <c r="B290" s="12"/>
      <c r="C290" s="64"/>
      <c r="D290" s="10"/>
      <c r="E290" s="163"/>
      <c r="F290" s="10"/>
      <c r="G290" s="147"/>
      <c r="H290" s="10"/>
      <c r="Q290" s="136"/>
    </row>
    <row r="291" spans="1:8" ht="67.5" customHeight="1" hidden="1">
      <c r="A291" s="57" t="s">
        <v>358</v>
      </c>
      <c r="B291" s="95" t="s">
        <v>221</v>
      </c>
      <c r="H291" s="80"/>
    </row>
    <row r="292" spans="2:8" ht="15.75" hidden="1">
      <c r="B292" s="70"/>
      <c r="H292" s="80"/>
    </row>
    <row r="293" spans="2:8" ht="15.75" hidden="1">
      <c r="B293" s="70" t="s">
        <v>322</v>
      </c>
      <c r="C293" s="73">
        <v>0</v>
      </c>
      <c r="H293" s="71"/>
    </row>
    <row r="294" spans="2:8" ht="15.75" hidden="1">
      <c r="B294" s="70"/>
      <c r="H294" s="71"/>
    </row>
    <row r="295" spans="1:13" ht="89.25" hidden="1">
      <c r="A295" s="57" t="s">
        <v>248</v>
      </c>
      <c r="B295" s="95" t="s">
        <v>249</v>
      </c>
      <c r="H295" s="80"/>
      <c r="K295" s="13"/>
      <c r="M295" s="95"/>
    </row>
    <row r="296" spans="2:8" ht="15.75" hidden="1">
      <c r="B296" s="70"/>
      <c r="H296" s="80"/>
    </row>
    <row r="297" spans="2:8" ht="15.75" hidden="1">
      <c r="B297" s="70" t="s">
        <v>322</v>
      </c>
      <c r="C297" s="73">
        <v>0</v>
      </c>
      <c r="H297" s="71"/>
    </row>
    <row r="298" spans="2:8" ht="15.75" hidden="1">
      <c r="B298" s="70"/>
      <c r="C298" s="73"/>
      <c r="H298" s="71"/>
    </row>
    <row r="299" spans="1:13" ht="89.25" hidden="1">
      <c r="A299" s="57" t="s">
        <v>205</v>
      </c>
      <c r="B299" s="95" t="s">
        <v>206</v>
      </c>
      <c r="H299" s="80"/>
      <c r="K299" s="13"/>
      <c r="M299" s="95"/>
    </row>
    <row r="300" spans="2:8" ht="15.75" hidden="1">
      <c r="B300" s="70"/>
      <c r="H300" s="80"/>
    </row>
    <row r="301" spans="2:8" ht="15.75" hidden="1">
      <c r="B301" s="70" t="s">
        <v>322</v>
      </c>
      <c r="C301" s="73">
        <v>0</v>
      </c>
      <c r="E301" s="127"/>
      <c r="H301" s="71"/>
    </row>
    <row r="302" spans="2:8" ht="15.75" hidden="1">
      <c r="B302" s="70"/>
      <c r="H302" s="71"/>
    </row>
    <row r="303" spans="1:11" ht="63.75" hidden="1">
      <c r="A303" s="57" t="s">
        <v>98</v>
      </c>
      <c r="B303" s="95" t="s">
        <v>99</v>
      </c>
      <c r="H303" s="80"/>
      <c r="K303" s="70"/>
    </row>
    <row r="304" spans="2:8" ht="15.75" hidden="1">
      <c r="B304" s="70"/>
      <c r="H304" s="80"/>
    </row>
    <row r="305" spans="2:17" ht="15.75" hidden="1">
      <c r="B305" s="70" t="s">
        <v>322</v>
      </c>
      <c r="C305" s="73">
        <v>0</v>
      </c>
      <c r="H305" s="71"/>
      <c r="Q305" s="139"/>
    </row>
    <row r="306" spans="2:8" ht="15.75" hidden="1">
      <c r="B306" s="70"/>
      <c r="C306" s="73"/>
      <c r="H306" s="71"/>
    </row>
    <row r="307" spans="1:8" ht="63.75" hidden="1">
      <c r="A307" s="57" t="s">
        <v>261</v>
      </c>
      <c r="B307" s="95" t="s">
        <v>263</v>
      </c>
      <c r="H307" s="80"/>
    </row>
    <row r="308" spans="2:8" ht="15.75" hidden="1">
      <c r="B308" s="70"/>
      <c r="H308" s="80"/>
    </row>
    <row r="309" spans="2:8" ht="15.75" hidden="1">
      <c r="B309" s="70" t="s">
        <v>322</v>
      </c>
      <c r="C309" s="73">
        <v>0</v>
      </c>
      <c r="H309" s="71"/>
    </row>
    <row r="310" spans="2:8" ht="15.75" hidden="1">
      <c r="B310" s="70"/>
      <c r="C310" s="73"/>
      <c r="H310" s="71"/>
    </row>
    <row r="311" spans="1:11" ht="63.75" hidden="1">
      <c r="A311" s="57" t="s">
        <v>33</v>
      </c>
      <c r="B311" s="95" t="s">
        <v>174</v>
      </c>
      <c r="H311" s="80"/>
      <c r="K311" s="13"/>
    </row>
    <row r="312" spans="2:8" ht="15.75" hidden="1">
      <c r="B312" s="70"/>
      <c r="H312" s="80"/>
    </row>
    <row r="313" spans="2:8" ht="15.75" hidden="1">
      <c r="B313" s="70" t="s">
        <v>322</v>
      </c>
      <c r="C313" s="73">
        <v>0</v>
      </c>
      <c r="E313" s="127"/>
      <c r="H313" s="71"/>
    </row>
    <row r="314" spans="2:8" ht="15.75" hidden="1">
      <c r="B314" s="70"/>
      <c r="C314" s="73"/>
      <c r="H314" s="71"/>
    </row>
    <row r="315" spans="1:13" ht="89.25" hidden="1">
      <c r="A315" s="57" t="s">
        <v>34</v>
      </c>
      <c r="B315" s="95" t="s">
        <v>204</v>
      </c>
      <c r="H315" s="80"/>
      <c r="K315" s="13"/>
      <c r="M315" s="95"/>
    </row>
    <row r="316" spans="2:8" ht="15.75" hidden="1">
      <c r="B316" s="70"/>
      <c r="H316" s="80"/>
    </row>
    <row r="317" spans="2:8" ht="15.75" hidden="1">
      <c r="B317" s="70" t="s">
        <v>322</v>
      </c>
      <c r="C317" s="73">
        <v>0</v>
      </c>
      <c r="E317" s="127"/>
      <c r="H317" s="71"/>
    </row>
    <row r="318" spans="1:17" ht="15.75" hidden="1">
      <c r="A318" s="16"/>
      <c r="B318" s="12"/>
      <c r="C318" s="64"/>
      <c r="D318" s="10"/>
      <c r="F318" s="10"/>
      <c r="G318" s="147"/>
      <c r="H318" s="10"/>
      <c r="Q318" s="136"/>
    </row>
    <row r="319" spans="1:11" ht="63.75" hidden="1">
      <c r="A319" s="57" t="s">
        <v>175</v>
      </c>
      <c r="B319" s="95" t="s">
        <v>62</v>
      </c>
      <c r="H319" s="80"/>
      <c r="K319" s="13"/>
    </row>
    <row r="320" spans="2:8" ht="15.75" hidden="1">
      <c r="B320" s="70"/>
      <c r="H320" s="80"/>
    </row>
    <row r="321" spans="2:8" ht="15.75" hidden="1">
      <c r="B321" s="70" t="s">
        <v>322</v>
      </c>
      <c r="C321" s="73">
        <v>0</v>
      </c>
      <c r="E321" s="127"/>
      <c r="H321" s="71"/>
    </row>
    <row r="322" spans="2:8" ht="15.75" hidden="1">
      <c r="B322" s="70"/>
      <c r="C322" s="73"/>
      <c r="H322" s="71"/>
    </row>
    <row r="323" spans="1:11" ht="89.25" hidden="1">
      <c r="A323" s="57" t="s">
        <v>302</v>
      </c>
      <c r="B323" s="95" t="s">
        <v>214</v>
      </c>
      <c r="H323" s="80"/>
      <c r="K323" s="13"/>
    </row>
    <row r="324" spans="2:8" ht="15.75" hidden="1">
      <c r="B324" s="70"/>
      <c r="H324" s="80"/>
    </row>
    <row r="325" spans="2:8" ht="15.75" hidden="1">
      <c r="B325" s="70" t="s">
        <v>322</v>
      </c>
      <c r="C325" s="73">
        <v>0</v>
      </c>
      <c r="H325" s="71"/>
    </row>
    <row r="326" spans="2:17" ht="15.75" hidden="1">
      <c r="B326" s="70"/>
      <c r="C326" s="73"/>
      <c r="H326" s="71"/>
      <c r="Q326" s="139"/>
    </row>
    <row r="327" spans="1:8" ht="63.75" hidden="1">
      <c r="A327" s="57" t="s">
        <v>303</v>
      </c>
      <c r="B327" s="95" t="s">
        <v>293</v>
      </c>
      <c r="H327" s="80"/>
    </row>
    <row r="328" spans="2:8" ht="15.75" hidden="1">
      <c r="B328" s="70"/>
      <c r="H328" s="80"/>
    </row>
    <row r="329" spans="2:8" ht="15.75" hidden="1">
      <c r="B329" s="70" t="s">
        <v>322</v>
      </c>
      <c r="C329" s="73">
        <v>0</v>
      </c>
      <c r="E329" s="127"/>
      <c r="H329" s="71"/>
    </row>
    <row r="330" spans="2:17" ht="15.75" hidden="1">
      <c r="B330" s="70"/>
      <c r="C330" s="73"/>
      <c r="H330" s="71"/>
      <c r="Q330" s="139"/>
    </row>
    <row r="331" spans="1:8" ht="63.75" hidden="1">
      <c r="A331" s="57" t="s">
        <v>82</v>
      </c>
      <c r="B331" s="95" t="s">
        <v>294</v>
      </c>
      <c r="H331" s="80"/>
    </row>
    <row r="332" spans="2:8" ht="15.75" hidden="1">
      <c r="B332" s="70"/>
      <c r="H332" s="80"/>
    </row>
    <row r="333" spans="2:8" ht="15.75" hidden="1">
      <c r="B333" s="70" t="s">
        <v>322</v>
      </c>
      <c r="C333" s="73">
        <v>0</v>
      </c>
      <c r="H333" s="71"/>
    </row>
    <row r="334" spans="2:8" ht="15.75" hidden="1">
      <c r="B334" s="70"/>
      <c r="C334" s="73"/>
      <c r="H334" s="71"/>
    </row>
    <row r="335" spans="1:11" ht="89.25" hidden="1">
      <c r="A335" s="57" t="s">
        <v>279</v>
      </c>
      <c r="B335" s="95" t="s">
        <v>215</v>
      </c>
      <c r="H335" s="80"/>
      <c r="K335" s="70"/>
    </row>
    <row r="336" spans="2:8" ht="15.75" hidden="1">
      <c r="B336" s="70"/>
      <c r="H336" s="80"/>
    </row>
    <row r="337" spans="2:8" ht="15.75" hidden="1">
      <c r="B337" s="70" t="s">
        <v>322</v>
      </c>
      <c r="C337" s="73">
        <v>0</v>
      </c>
      <c r="E337" s="127"/>
      <c r="H337" s="71"/>
    </row>
    <row r="338" spans="2:17" ht="15.75" hidden="1">
      <c r="B338" s="70"/>
      <c r="C338" s="73"/>
      <c r="H338" s="71"/>
      <c r="Q338" s="139"/>
    </row>
    <row r="339" spans="1:11" ht="76.5" hidden="1">
      <c r="A339" s="57" t="s">
        <v>359</v>
      </c>
      <c r="B339" s="95" t="s">
        <v>365</v>
      </c>
      <c r="H339" s="80"/>
      <c r="K339" s="70"/>
    </row>
    <row r="340" spans="2:11" ht="15.75" hidden="1">
      <c r="B340" s="95"/>
      <c r="H340" s="80"/>
      <c r="K340" s="70"/>
    </row>
    <row r="341" spans="2:8" ht="38.25" hidden="1">
      <c r="B341" s="70" t="s">
        <v>368</v>
      </c>
      <c r="H341" s="80"/>
    </row>
    <row r="342" spans="2:8" ht="15.75" hidden="1">
      <c r="B342" s="70" t="s">
        <v>322</v>
      </c>
      <c r="C342" s="73">
        <v>0</v>
      </c>
      <c r="H342" s="71"/>
    </row>
    <row r="343" spans="2:8" ht="15.75" hidden="1">
      <c r="B343" s="70"/>
      <c r="C343" s="73"/>
      <c r="H343" s="71"/>
    </row>
    <row r="344" spans="2:8" ht="25.5" hidden="1">
      <c r="B344" s="70" t="s">
        <v>363</v>
      </c>
      <c r="C344" s="73"/>
      <c r="H344" s="71"/>
    </row>
    <row r="345" spans="2:8" ht="15.75" hidden="1">
      <c r="B345" s="70" t="s">
        <v>326</v>
      </c>
      <c r="C345" s="73">
        <v>0</v>
      </c>
      <c r="H345" s="71"/>
    </row>
    <row r="346" spans="2:8" ht="15.75" hidden="1">
      <c r="B346" s="70"/>
      <c r="C346" s="73"/>
      <c r="H346" s="71"/>
    </row>
    <row r="347" spans="2:8" ht="76.5" hidden="1">
      <c r="B347" s="70" t="s">
        <v>369</v>
      </c>
      <c r="C347" s="73"/>
      <c r="H347" s="71"/>
    </row>
    <row r="348" spans="2:8" ht="15.75" hidden="1">
      <c r="B348" s="70" t="s">
        <v>364</v>
      </c>
      <c r="C348" s="73">
        <v>0</v>
      </c>
      <c r="H348" s="71"/>
    </row>
    <row r="349" spans="2:8" ht="15.75" hidden="1">
      <c r="B349" s="70"/>
      <c r="C349" s="73"/>
      <c r="H349" s="71"/>
    </row>
    <row r="350" spans="2:8" ht="51" hidden="1">
      <c r="B350" s="70" t="s">
        <v>366</v>
      </c>
      <c r="C350" s="73"/>
      <c r="H350" s="71"/>
    </row>
    <row r="351" spans="2:8" ht="15.75" hidden="1">
      <c r="B351" s="70" t="s">
        <v>323</v>
      </c>
      <c r="C351" s="73">
        <v>0</v>
      </c>
      <c r="E351" s="127"/>
      <c r="H351" s="71"/>
    </row>
    <row r="352" spans="2:8" ht="15.75" hidden="1">
      <c r="B352" s="70"/>
      <c r="C352" s="73"/>
      <c r="H352" s="71"/>
    </row>
    <row r="353" spans="2:8" ht="63.75" hidden="1">
      <c r="B353" s="70" t="s">
        <v>367</v>
      </c>
      <c r="C353" s="73"/>
      <c r="H353" s="71"/>
    </row>
    <row r="354" spans="2:8" ht="15.75" hidden="1">
      <c r="B354" s="70" t="s">
        <v>364</v>
      </c>
      <c r="C354" s="73">
        <v>0</v>
      </c>
      <c r="H354" s="71"/>
    </row>
    <row r="355" spans="2:17" ht="15.75" hidden="1">
      <c r="B355" s="70"/>
      <c r="H355" s="71"/>
      <c r="Q355" s="139"/>
    </row>
    <row r="356" spans="1:8" ht="63.75" hidden="1">
      <c r="A356" s="57" t="s">
        <v>265</v>
      </c>
      <c r="B356" s="95" t="s">
        <v>63</v>
      </c>
      <c r="H356" s="80"/>
    </row>
    <row r="357" spans="2:8" ht="15.75" hidden="1">
      <c r="B357" s="70"/>
      <c r="H357" s="80"/>
    </row>
    <row r="358" spans="2:8" ht="15.75" hidden="1">
      <c r="B358" s="70" t="s">
        <v>322</v>
      </c>
      <c r="C358" s="73">
        <v>0</v>
      </c>
      <c r="H358" s="71"/>
    </row>
    <row r="359" spans="2:17" ht="15.75" hidden="1">
      <c r="B359" s="70"/>
      <c r="H359" s="71"/>
      <c r="Q359" s="139"/>
    </row>
    <row r="360" spans="1:8" ht="63.75" hidden="1">
      <c r="A360" s="57" t="s">
        <v>266</v>
      </c>
      <c r="B360" s="95" t="s">
        <v>64</v>
      </c>
      <c r="H360" s="80"/>
    </row>
    <row r="361" spans="2:8" ht="15.75" hidden="1">
      <c r="B361" s="70"/>
      <c r="H361" s="80"/>
    </row>
    <row r="362" spans="2:8" ht="15.75" hidden="1">
      <c r="B362" s="70" t="s">
        <v>322</v>
      </c>
      <c r="C362" s="73">
        <v>0</v>
      </c>
      <c r="E362" s="127"/>
      <c r="H362" s="71"/>
    </row>
    <row r="363" spans="2:8" ht="15.75" hidden="1">
      <c r="B363" s="70"/>
      <c r="C363" s="73"/>
      <c r="H363" s="71"/>
    </row>
    <row r="364" spans="1:8" ht="63.75" hidden="1">
      <c r="A364" s="57" t="s">
        <v>267</v>
      </c>
      <c r="B364" s="95" t="s">
        <v>263</v>
      </c>
      <c r="H364" s="80"/>
    </row>
    <row r="365" spans="2:8" ht="15.75" hidden="1">
      <c r="B365" s="70"/>
      <c r="H365" s="80"/>
    </row>
    <row r="366" spans="2:8" ht="15.75" hidden="1">
      <c r="B366" s="70" t="s">
        <v>322</v>
      </c>
      <c r="C366" s="73">
        <v>0</v>
      </c>
      <c r="H366" s="71"/>
    </row>
    <row r="367" spans="2:8" ht="15.75" hidden="1">
      <c r="B367" s="70"/>
      <c r="C367" s="73"/>
      <c r="H367" s="71"/>
    </row>
    <row r="368" spans="1:17" s="8" customFormat="1" ht="63.75" hidden="1">
      <c r="A368" s="9" t="s">
        <v>268</v>
      </c>
      <c r="B368" s="13" t="s">
        <v>270</v>
      </c>
      <c r="C368" s="97"/>
      <c r="D368" s="6"/>
      <c r="E368" s="166"/>
      <c r="F368" s="6"/>
      <c r="G368" s="158"/>
      <c r="H368" s="22"/>
      <c r="I368" s="34"/>
      <c r="J368" s="30"/>
      <c r="M368" s="38"/>
      <c r="N368" s="38"/>
      <c r="O368" s="38"/>
      <c r="Q368" s="134"/>
    </row>
    <row r="369" spans="1:17" s="8" customFormat="1" ht="15.75" hidden="1">
      <c r="A369" s="9"/>
      <c r="B369" s="13"/>
      <c r="C369" s="97"/>
      <c r="D369" s="6"/>
      <c r="E369" s="166"/>
      <c r="F369" s="6"/>
      <c r="G369" s="158"/>
      <c r="H369" s="22"/>
      <c r="I369" s="34"/>
      <c r="J369" s="30"/>
      <c r="M369" s="38"/>
      <c r="N369" s="38"/>
      <c r="O369" s="38"/>
      <c r="Q369" s="134"/>
    </row>
    <row r="370" spans="1:17" s="8" customFormat="1" ht="15.75" hidden="1">
      <c r="A370" s="9"/>
      <c r="B370" s="13" t="s">
        <v>322</v>
      </c>
      <c r="C370" s="98">
        <v>0</v>
      </c>
      <c r="D370" s="6"/>
      <c r="E370" s="166"/>
      <c r="F370" s="6"/>
      <c r="G370" s="158"/>
      <c r="H370" s="6"/>
      <c r="I370" s="34"/>
      <c r="J370" s="30"/>
      <c r="M370" s="38"/>
      <c r="N370" s="38"/>
      <c r="O370" s="38"/>
      <c r="Q370" s="134"/>
    </row>
    <row r="371" spans="1:17" s="8" customFormat="1" ht="15.75" hidden="1">
      <c r="A371" s="11"/>
      <c r="B371" s="20"/>
      <c r="C371" s="20"/>
      <c r="D371" s="19"/>
      <c r="E371" s="166"/>
      <c r="F371" s="19"/>
      <c r="G371" s="159"/>
      <c r="H371" s="19"/>
      <c r="I371" s="34"/>
      <c r="J371" s="30"/>
      <c r="M371" s="38"/>
      <c r="N371" s="38"/>
      <c r="O371" s="38"/>
      <c r="Q371" s="140"/>
    </row>
    <row r="372" spans="1:17" s="8" customFormat="1" ht="63.75" hidden="1">
      <c r="A372" s="9" t="s">
        <v>305</v>
      </c>
      <c r="B372" s="13" t="s">
        <v>271</v>
      </c>
      <c r="C372" s="97"/>
      <c r="D372" s="6"/>
      <c r="E372" s="166"/>
      <c r="F372" s="6"/>
      <c r="G372" s="158"/>
      <c r="H372" s="22"/>
      <c r="I372" s="34"/>
      <c r="J372" s="30"/>
      <c r="M372" s="38"/>
      <c r="N372" s="38"/>
      <c r="O372" s="38"/>
      <c r="Q372" s="134"/>
    </row>
    <row r="373" spans="1:17" s="8" customFormat="1" ht="15.75" hidden="1">
      <c r="A373" s="9"/>
      <c r="B373" s="13"/>
      <c r="C373" s="97"/>
      <c r="D373" s="6"/>
      <c r="E373" s="166"/>
      <c r="F373" s="6"/>
      <c r="G373" s="158"/>
      <c r="H373" s="22"/>
      <c r="I373" s="34"/>
      <c r="J373" s="30"/>
      <c r="M373" s="38"/>
      <c r="N373" s="38"/>
      <c r="O373" s="38"/>
      <c r="Q373" s="134"/>
    </row>
    <row r="374" spans="1:17" s="8" customFormat="1" ht="15.75" hidden="1">
      <c r="A374" s="9"/>
      <c r="B374" s="13" t="s">
        <v>322</v>
      </c>
      <c r="C374" s="98">
        <v>0</v>
      </c>
      <c r="D374" s="6"/>
      <c r="E374" s="127"/>
      <c r="F374" s="6"/>
      <c r="G374" s="158"/>
      <c r="H374" s="6"/>
      <c r="I374" s="34"/>
      <c r="J374" s="30"/>
      <c r="M374" s="38"/>
      <c r="N374" s="38"/>
      <c r="O374" s="38"/>
      <c r="Q374" s="134"/>
    </row>
    <row r="375" spans="1:17" s="8" customFormat="1" ht="15.75" hidden="1">
      <c r="A375" s="9"/>
      <c r="B375" s="13"/>
      <c r="C375" s="97"/>
      <c r="D375" s="6"/>
      <c r="E375" s="166"/>
      <c r="F375" s="6"/>
      <c r="G375" s="158"/>
      <c r="H375" s="6"/>
      <c r="I375" s="34"/>
      <c r="J375" s="30"/>
      <c r="M375" s="38"/>
      <c r="N375" s="38"/>
      <c r="O375" s="38"/>
      <c r="Q375" s="134"/>
    </row>
    <row r="376" spans="1:17" s="8" customFormat="1" ht="76.5" hidden="1">
      <c r="A376" s="9" t="s">
        <v>269</v>
      </c>
      <c r="B376" s="13" t="s">
        <v>83</v>
      </c>
      <c r="C376" s="6"/>
      <c r="D376" s="6"/>
      <c r="E376" s="166"/>
      <c r="F376" s="6"/>
      <c r="G376" s="141"/>
      <c r="H376" s="22"/>
      <c r="Q376" s="134"/>
    </row>
    <row r="377" spans="1:17" s="8" customFormat="1" ht="15.75" hidden="1">
      <c r="A377" s="9"/>
      <c r="B377" s="13"/>
      <c r="C377" s="6"/>
      <c r="D377" s="6"/>
      <c r="E377" s="166"/>
      <c r="F377" s="6"/>
      <c r="G377" s="141"/>
      <c r="H377" s="22"/>
      <c r="Q377" s="134"/>
    </row>
    <row r="378" spans="1:17" s="8" customFormat="1" ht="15.75" hidden="1">
      <c r="A378" s="9"/>
      <c r="B378" s="13" t="s">
        <v>322</v>
      </c>
      <c r="C378" s="7">
        <v>0</v>
      </c>
      <c r="D378" s="6"/>
      <c r="E378" s="127"/>
      <c r="F378" s="6"/>
      <c r="G378" s="141"/>
      <c r="H378" s="6"/>
      <c r="Q378" s="134"/>
    </row>
    <row r="379" spans="1:17" s="8" customFormat="1" ht="15.75" hidden="1">
      <c r="A379" s="11"/>
      <c r="B379" s="20"/>
      <c r="C379" s="20"/>
      <c r="D379" s="19"/>
      <c r="E379" s="166"/>
      <c r="F379" s="19"/>
      <c r="G379" s="159"/>
      <c r="H379" s="19"/>
      <c r="I379" s="34"/>
      <c r="J379" s="30"/>
      <c r="M379" s="38"/>
      <c r="N379" s="38"/>
      <c r="O379" s="38"/>
      <c r="Q379" s="140"/>
    </row>
    <row r="380" spans="1:17" s="8" customFormat="1" ht="63.75" hidden="1">
      <c r="A380" s="9" t="s">
        <v>280</v>
      </c>
      <c r="B380" s="13" t="s">
        <v>274</v>
      </c>
      <c r="C380" s="97"/>
      <c r="D380" s="6"/>
      <c r="E380" s="166"/>
      <c r="F380" s="6"/>
      <c r="G380" s="158"/>
      <c r="H380" s="22"/>
      <c r="I380" s="34"/>
      <c r="J380" s="30"/>
      <c r="M380" s="38"/>
      <c r="N380" s="38"/>
      <c r="O380" s="38"/>
      <c r="Q380" s="134"/>
    </row>
    <row r="381" spans="1:17" s="8" customFormat="1" ht="15.75" hidden="1">
      <c r="A381" s="9"/>
      <c r="B381" s="13"/>
      <c r="C381" s="97"/>
      <c r="D381" s="6"/>
      <c r="E381" s="166"/>
      <c r="F381" s="6"/>
      <c r="G381" s="158"/>
      <c r="H381" s="22"/>
      <c r="I381" s="34"/>
      <c r="J381" s="30"/>
      <c r="M381" s="38"/>
      <c r="N381" s="38"/>
      <c r="O381" s="38"/>
      <c r="Q381" s="134"/>
    </row>
    <row r="382" spans="1:17" s="8" customFormat="1" ht="15.75" hidden="1">
      <c r="A382" s="9"/>
      <c r="B382" s="13" t="s">
        <v>322</v>
      </c>
      <c r="C382" s="98">
        <v>0</v>
      </c>
      <c r="D382" s="6"/>
      <c r="E382" s="166"/>
      <c r="F382" s="6"/>
      <c r="G382" s="158"/>
      <c r="H382" s="6"/>
      <c r="I382" s="34"/>
      <c r="J382" s="30"/>
      <c r="M382" s="38"/>
      <c r="N382" s="38"/>
      <c r="O382" s="38"/>
      <c r="Q382" s="134"/>
    </row>
    <row r="383" spans="1:17" s="8" customFormat="1" ht="15.75" hidden="1">
      <c r="A383" s="11"/>
      <c r="B383" s="20"/>
      <c r="C383" s="20"/>
      <c r="D383" s="19"/>
      <c r="E383" s="166"/>
      <c r="F383" s="19"/>
      <c r="G383" s="159"/>
      <c r="H383" s="19"/>
      <c r="I383" s="34"/>
      <c r="J383" s="21"/>
      <c r="M383" s="38"/>
      <c r="N383" s="38"/>
      <c r="O383" s="38"/>
      <c r="Q383" s="140"/>
    </row>
    <row r="384" spans="1:17" s="8" customFormat="1" ht="63.75" hidden="1">
      <c r="A384" s="9" t="s">
        <v>281</v>
      </c>
      <c r="B384" s="13" t="s">
        <v>272</v>
      </c>
      <c r="C384" s="97"/>
      <c r="D384" s="6"/>
      <c r="E384" s="166"/>
      <c r="F384" s="6"/>
      <c r="G384" s="158"/>
      <c r="H384" s="22"/>
      <c r="I384" s="34"/>
      <c r="J384" s="30"/>
      <c r="M384" s="38"/>
      <c r="N384" s="38"/>
      <c r="O384" s="38"/>
      <c r="Q384" s="134"/>
    </row>
    <row r="385" spans="1:17" s="8" customFormat="1" ht="15.75" hidden="1">
      <c r="A385" s="9"/>
      <c r="B385" s="13"/>
      <c r="C385" s="97"/>
      <c r="D385" s="6"/>
      <c r="E385" s="166"/>
      <c r="F385" s="6"/>
      <c r="G385" s="158"/>
      <c r="H385" s="22"/>
      <c r="I385" s="34"/>
      <c r="J385" s="30"/>
      <c r="M385" s="38"/>
      <c r="N385" s="38"/>
      <c r="O385" s="38"/>
      <c r="Q385" s="134"/>
    </row>
    <row r="386" spans="1:17" s="8" customFormat="1" ht="15.75" hidden="1">
      <c r="A386" s="9"/>
      <c r="B386" s="13" t="s">
        <v>322</v>
      </c>
      <c r="C386" s="98">
        <v>0</v>
      </c>
      <c r="D386" s="6"/>
      <c r="E386" s="166"/>
      <c r="F386" s="6"/>
      <c r="G386" s="158"/>
      <c r="H386" s="6"/>
      <c r="I386" s="34"/>
      <c r="J386" s="30"/>
      <c r="M386" s="38"/>
      <c r="N386" s="38"/>
      <c r="O386" s="38"/>
      <c r="Q386" s="134"/>
    </row>
    <row r="387" spans="1:17" s="8" customFormat="1" ht="15.75" hidden="1">
      <c r="A387" s="11"/>
      <c r="B387" s="20"/>
      <c r="C387" s="20"/>
      <c r="D387" s="19"/>
      <c r="E387" s="166"/>
      <c r="F387" s="19"/>
      <c r="G387" s="159"/>
      <c r="H387" s="19"/>
      <c r="I387" s="34"/>
      <c r="J387" s="30"/>
      <c r="M387" s="38"/>
      <c r="N387" s="38"/>
      <c r="O387" s="38"/>
      <c r="Q387" s="140"/>
    </row>
    <row r="388" spans="1:17" s="8" customFormat="1" ht="63.75" hidden="1">
      <c r="A388" s="9" t="s">
        <v>282</v>
      </c>
      <c r="B388" s="13" t="s">
        <v>273</v>
      </c>
      <c r="C388" s="97"/>
      <c r="D388" s="6"/>
      <c r="E388" s="166"/>
      <c r="F388" s="6"/>
      <c r="G388" s="158"/>
      <c r="H388" s="22"/>
      <c r="I388" s="34"/>
      <c r="J388" s="30"/>
      <c r="M388" s="38"/>
      <c r="N388" s="38"/>
      <c r="O388" s="38"/>
      <c r="Q388" s="134"/>
    </row>
    <row r="389" spans="1:17" s="8" customFormat="1" ht="15.75" hidden="1">
      <c r="A389" s="9"/>
      <c r="B389" s="13"/>
      <c r="C389" s="97"/>
      <c r="D389" s="6"/>
      <c r="E389" s="166"/>
      <c r="F389" s="6"/>
      <c r="G389" s="158"/>
      <c r="H389" s="22"/>
      <c r="I389" s="34"/>
      <c r="J389" s="30"/>
      <c r="M389" s="38"/>
      <c r="N389" s="38"/>
      <c r="O389" s="38"/>
      <c r="Q389" s="134"/>
    </row>
    <row r="390" spans="1:17" s="8" customFormat="1" ht="15.75" hidden="1">
      <c r="A390" s="9"/>
      <c r="B390" s="13" t="s">
        <v>322</v>
      </c>
      <c r="C390" s="98">
        <v>0</v>
      </c>
      <c r="D390" s="6"/>
      <c r="E390" s="166"/>
      <c r="F390" s="6"/>
      <c r="G390" s="158"/>
      <c r="H390" s="6"/>
      <c r="I390" s="34"/>
      <c r="J390" s="30"/>
      <c r="M390" s="38"/>
      <c r="N390" s="38"/>
      <c r="O390" s="38"/>
      <c r="Q390" s="134"/>
    </row>
    <row r="391" spans="1:17" s="8" customFormat="1" ht="15.75" hidden="1">
      <c r="A391" s="11"/>
      <c r="B391" s="20"/>
      <c r="C391" s="20"/>
      <c r="D391" s="19"/>
      <c r="E391" s="166"/>
      <c r="F391" s="19"/>
      <c r="G391" s="159"/>
      <c r="H391" s="19"/>
      <c r="I391" s="34"/>
      <c r="J391" s="30"/>
      <c r="M391" s="38"/>
      <c r="N391" s="38"/>
      <c r="O391" s="38"/>
      <c r="Q391" s="140"/>
    </row>
    <row r="392" spans="1:17" s="8" customFormat="1" ht="63.75" hidden="1">
      <c r="A392" s="9" t="s">
        <v>360</v>
      </c>
      <c r="B392" s="13" t="s">
        <v>275</v>
      </c>
      <c r="C392" s="97"/>
      <c r="D392" s="6"/>
      <c r="E392" s="166"/>
      <c r="F392" s="6"/>
      <c r="G392" s="158"/>
      <c r="H392" s="22"/>
      <c r="I392" s="34"/>
      <c r="J392" s="30"/>
      <c r="M392" s="38"/>
      <c r="N392" s="38"/>
      <c r="O392" s="38"/>
      <c r="Q392" s="134"/>
    </row>
    <row r="393" spans="1:17" s="8" customFormat="1" ht="15.75" hidden="1">
      <c r="A393" s="9"/>
      <c r="B393" s="13"/>
      <c r="C393" s="97"/>
      <c r="D393" s="6"/>
      <c r="E393" s="166"/>
      <c r="F393" s="6"/>
      <c r="G393" s="158"/>
      <c r="H393" s="22"/>
      <c r="I393" s="34"/>
      <c r="J393" s="30"/>
      <c r="M393" s="38"/>
      <c r="N393" s="38"/>
      <c r="O393" s="38"/>
      <c r="Q393" s="134"/>
    </row>
    <row r="394" spans="1:17" s="8" customFormat="1" ht="15.75" hidden="1">
      <c r="A394" s="9"/>
      <c r="B394" s="13" t="s">
        <v>322</v>
      </c>
      <c r="C394" s="98">
        <v>0</v>
      </c>
      <c r="D394" s="6"/>
      <c r="E394" s="166"/>
      <c r="F394" s="6"/>
      <c r="G394" s="158"/>
      <c r="H394" s="6"/>
      <c r="I394" s="34"/>
      <c r="J394" s="30"/>
      <c r="M394" s="38"/>
      <c r="N394" s="38"/>
      <c r="O394" s="38"/>
      <c r="Q394" s="134"/>
    </row>
    <row r="395" spans="1:17" s="8" customFormat="1" ht="15.75" hidden="1">
      <c r="A395" s="9"/>
      <c r="B395" s="13"/>
      <c r="C395" s="97"/>
      <c r="D395" s="6"/>
      <c r="E395" s="166"/>
      <c r="F395" s="6"/>
      <c r="G395" s="158"/>
      <c r="H395" s="22"/>
      <c r="I395" s="34"/>
      <c r="J395" s="30"/>
      <c r="M395" s="38"/>
      <c r="N395" s="38"/>
      <c r="O395" s="38"/>
      <c r="Q395" s="141"/>
    </row>
    <row r="396" spans="1:17" s="8" customFormat="1" ht="76.5" hidden="1">
      <c r="A396" s="9" t="s">
        <v>111</v>
      </c>
      <c r="B396" s="13" t="s">
        <v>264</v>
      </c>
      <c r="C396" s="97"/>
      <c r="D396" s="6"/>
      <c r="E396" s="166"/>
      <c r="F396" s="6"/>
      <c r="G396" s="158"/>
      <c r="H396" s="22"/>
      <c r="Q396" s="134"/>
    </row>
    <row r="397" spans="1:17" s="8" customFormat="1" ht="15.75" hidden="1">
      <c r="A397" s="9"/>
      <c r="B397" s="13"/>
      <c r="C397" s="97"/>
      <c r="D397" s="6"/>
      <c r="E397" s="166"/>
      <c r="F397" s="6"/>
      <c r="G397" s="158"/>
      <c r="H397" s="22"/>
      <c r="Q397" s="134"/>
    </row>
    <row r="398" spans="1:17" s="8" customFormat="1" ht="15.75" hidden="1">
      <c r="A398" s="9"/>
      <c r="B398" s="13" t="s">
        <v>322</v>
      </c>
      <c r="C398" s="98">
        <v>0</v>
      </c>
      <c r="D398" s="6"/>
      <c r="E398" s="166"/>
      <c r="F398" s="6"/>
      <c r="G398" s="158"/>
      <c r="H398" s="6"/>
      <c r="Q398" s="134"/>
    </row>
    <row r="399" spans="2:8" ht="15.75" hidden="1">
      <c r="B399" s="70"/>
      <c r="C399" s="73"/>
      <c r="H399" s="71"/>
    </row>
    <row r="400" spans="1:17" s="8" customFormat="1" ht="63.75" hidden="1">
      <c r="A400" s="9" t="s">
        <v>176</v>
      </c>
      <c r="B400" s="13" t="s">
        <v>276</v>
      </c>
      <c r="C400" s="97"/>
      <c r="D400" s="6"/>
      <c r="E400" s="166"/>
      <c r="F400" s="6"/>
      <c r="G400" s="158"/>
      <c r="H400" s="22"/>
      <c r="I400" s="34"/>
      <c r="J400" s="30"/>
      <c r="M400" s="38"/>
      <c r="N400" s="38"/>
      <c r="O400" s="38"/>
      <c r="Q400" s="134"/>
    </row>
    <row r="401" spans="1:17" s="8" customFormat="1" ht="15.75" hidden="1">
      <c r="A401" s="9"/>
      <c r="B401" s="13"/>
      <c r="C401" s="97"/>
      <c r="D401" s="6"/>
      <c r="E401" s="166"/>
      <c r="F401" s="6"/>
      <c r="G401" s="158"/>
      <c r="H401" s="22"/>
      <c r="I401" s="34"/>
      <c r="J401" s="30"/>
      <c r="M401" s="38"/>
      <c r="N401" s="38"/>
      <c r="O401" s="38"/>
      <c r="Q401" s="134"/>
    </row>
    <row r="402" spans="1:17" s="8" customFormat="1" ht="15.75" hidden="1">
      <c r="A402" s="9"/>
      <c r="B402" s="13" t="s">
        <v>322</v>
      </c>
      <c r="C402" s="98">
        <v>0</v>
      </c>
      <c r="D402" s="6"/>
      <c r="E402" s="166"/>
      <c r="F402" s="6"/>
      <c r="G402" s="158"/>
      <c r="H402" s="6"/>
      <c r="I402" s="34"/>
      <c r="J402" s="30"/>
      <c r="M402" s="38"/>
      <c r="N402" s="38"/>
      <c r="O402" s="38"/>
      <c r="Q402" s="134"/>
    </row>
    <row r="403" spans="1:17" s="8" customFormat="1" ht="15.75" hidden="1">
      <c r="A403" s="11"/>
      <c r="B403" s="20"/>
      <c r="C403" s="20"/>
      <c r="D403" s="19"/>
      <c r="E403" s="166"/>
      <c r="F403" s="19"/>
      <c r="G403" s="159"/>
      <c r="H403" s="19"/>
      <c r="I403" s="34"/>
      <c r="J403" s="30"/>
      <c r="M403" s="38"/>
      <c r="N403" s="38"/>
      <c r="O403" s="38"/>
      <c r="Q403" s="140"/>
    </row>
    <row r="404" spans="1:17" s="8" customFormat="1" ht="63.75" hidden="1">
      <c r="A404" s="9" t="s">
        <v>177</v>
      </c>
      <c r="B404" s="13" t="s">
        <v>277</v>
      </c>
      <c r="C404" s="97"/>
      <c r="D404" s="6"/>
      <c r="E404" s="166"/>
      <c r="F404" s="6"/>
      <c r="G404" s="158"/>
      <c r="H404" s="22"/>
      <c r="I404" s="34"/>
      <c r="J404" s="30"/>
      <c r="M404" s="38"/>
      <c r="N404" s="38"/>
      <c r="O404" s="38"/>
      <c r="Q404" s="134"/>
    </row>
    <row r="405" spans="1:17" s="8" customFormat="1" ht="15.75" hidden="1">
      <c r="A405" s="9"/>
      <c r="B405" s="13"/>
      <c r="C405" s="97"/>
      <c r="D405" s="6"/>
      <c r="E405" s="166"/>
      <c r="F405" s="6"/>
      <c r="G405" s="158"/>
      <c r="H405" s="22"/>
      <c r="I405" s="34"/>
      <c r="J405" s="30"/>
      <c r="M405" s="38"/>
      <c r="N405" s="38"/>
      <c r="O405" s="38"/>
      <c r="Q405" s="134"/>
    </row>
    <row r="406" spans="1:17" s="8" customFormat="1" ht="15.75" hidden="1">
      <c r="A406" s="9"/>
      <c r="B406" s="13" t="s">
        <v>322</v>
      </c>
      <c r="C406" s="98">
        <v>0</v>
      </c>
      <c r="D406" s="6"/>
      <c r="E406" s="166"/>
      <c r="F406" s="6"/>
      <c r="G406" s="158"/>
      <c r="H406" s="6"/>
      <c r="I406" s="34"/>
      <c r="J406" s="30"/>
      <c r="M406" s="38"/>
      <c r="N406" s="38"/>
      <c r="O406" s="38"/>
      <c r="Q406" s="134"/>
    </row>
    <row r="407" spans="1:17" s="8" customFormat="1" ht="15.75" hidden="1">
      <c r="A407" s="11"/>
      <c r="B407" s="20"/>
      <c r="C407" s="20"/>
      <c r="D407" s="19"/>
      <c r="E407" s="166"/>
      <c r="F407" s="19"/>
      <c r="G407" s="159"/>
      <c r="H407" s="19"/>
      <c r="I407" s="34"/>
      <c r="J407" s="30"/>
      <c r="M407" s="38"/>
      <c r="N407" s="38"/>
      <c r="O407" s="38"/>
      <c r="Q407" s="140"/>
    </row>
    <row r="408" spans="1:17" s="8" customFormat="1" ht="63.75" hidden="1">
      <c r="A408" s="9" t="s">
        <v>178</v>
      </c>
      <c r="B408" s="13" t="s">
        <v>304</v>
      </c>
      <c r="C408" s="97"/>
      <c r="D408" s="6"/>
      <c r="E408" s="166"/>
      <c r="F408" s="6"/>
      <c r="G408" s="158"/>
      <c r="H408" s="22"/>
      <c r="I408" s="34"/>
      <c r="J408" s="30"/>
      <c r="M408" s="38"/>
      <c r="N408" s="38"/>
      <c r="O408" s="38"/>
      <c r="Q408" s="134"/>
    </row>
    <row r="409" spans="1:17" s="8" customFormat="1" ht="15.75" hidden="1">
      <c r="A409" s="9"/>
      <c r="B409" s="13"/>
      <c r="C409" s="97"/>
      <c r="D409" s="6"/>
      <c r="E409" s="166"/>
      <c r="F409" s="6"/>
      <c r="G409" s="158"/>
      <c r="H409" s="22"/>
      <c r="I409" s="34"/>
      <c r="J409" s="30"/>
      <c r="M409" s="38"/>
      <c r="N409" s="38"/>
      <c r="O409" s="38"/>
      <c r="Q409" s="134"/>
    </row>
    <row r="410" spans="1:17" s="8" customFormat="1" ht="15.75" hidden="1">
      <c r="A410" s="9"/>
      <c r="B410" s="13" t="s">
        <v>322</v>
      </c>
      <c r="C410" s="98">
        <v>0</v>
      </c>
      <c r="D410" s="6"/>
      <c r="E410" s="166"/>
      <c r="F410" s="6"/>
      <c r="G410" s="158"/>
      <c r="H410" s="6"/>
      <c r="I410" s="34"/>
      <c r="J410" s="30"/>
      <c r="M410" s="38"/>
      <c r="N410" s="38"/>
      <c r="O410" s="38"/>
      <c r="Q410" s="134"/>
    </row>
    <row r="411" spans="1:17" s="8" customFormat="1" ht="15.75" hidden="1">
      <c r="A411" s="11"/>
      <c r="B411" s="20"/>
      <c r="C411" s="20"/>
      <c r="D411" s="19"/>
      <c r="E411" s="166"/>
      <c r="F411" s="19"/>
      <c r="G411" s="159"/>
      <c r="H411" s="19"/>
      <c r="I411" s="34"/>
      <c r="J411" s="30"/>
      <c r="M411" s="38"/>
      <c r="N411" s="38"/>
      <c r="O411" s="38"/>
      <c r="Q411" s="140"/>
    </row>
    <row r="412" spans="1:17" s="8" customFormat="1" ht="63.75" hidden="1">
      <c r="A412" s="9" t="s">
        <v>306</v>
      </c>
      <c r="B412" s="13" t="s">
        <v>278</v>
      </c>
      <c r="C412" s="97"/>
      <c r="D412" s="6"/>
      <c r="E412" s="166"/>
      <c r="F412" s="6"/>
      <c r="G412" s="158"/>
      <c r="H412" s="22"/>
      <c r="I412" s="34"/>
      <c r="J412" s="30"/>
      <c r="M412" s="38"/>
      <c r="N412" s="38"/>
      <c r="O412" s="38"/>
      <c r="Q412" s="134"/>
    </row>
    <row r="413" spans="1:17" s="8" customFormat="1" ht="15.75" hidden="1">
      <c r="A413" s="9"/>
      <c r="B413" s="13"/>
      <c r="C413" s="97"/>
      <c r="D413" s="6"/>
      <c r="E413" s="166"/>
      <c r="F413" s="6"/>
      <c r="G413" s="158"/>
      <c r="H413" s="22"/>
      <c r="I413" s="34"/>
      <c r="J413" s="30"/>
      <c r="M413" s="38"/>
      <c r="N413" s="38"/>
      <c r="O413" s="38"/>
      <c r="Q413" s="134"/>
    </row>
    <row r="414" spans="1:17" s="8" customFormat="1" ht="15.75" hidden="1">
      <c r="A414" s="9"/>
      <c r="B414" s="13" t="s">
        <v>322</v>
      </c>
      <c r="C414" s="98">
        <v>0</v>
      </c>
      <c r="D414" s="6"/>
      <c r="E414" s="166"/>
      <c r="F414" s="6"/>
      <c r="G414" s="158"/>
      <c r="H414" s="6"/>
      <c r="I414" s="34"/>
      <c r="J414" s="30"/>
      <c r="M414" s="38"/>
      <c r="N414" s="38"/>
      <c r="O414" s="38"/>
      <c r="Q414" s="134"/>
    </row>
    <row r="415" spans="2:15" ht="15.75" hidden="1">
      <c r="B415" s="70"/>
      <c r="H415" s="80"/>
      <c r="I415" s="60"/>
      <c r="J415" s="60"/>
      <c r="M415" s="60"/>
      <c r="N415" s="60"/>
      <c r="O415" s="60"/>
    </row>
    <row r="416" spans="1:15" ht="89.25" hidden="1">
      <c r="A416" s="57" t="s">
        <v>283</v>
      </c>
      <c r="B416" s="70" t="s">
        <v>262</v>
      </c>
      <c r="H416" s="80"/>
      <c r="I416" s="60"/>
      <c r="J416" s="60"/>
      <c r="M416" s="60"/>
      <c r="N416" s="60"/>
      <c r="O416" s="60"/>
    </row>
    <row r="417" spans="2:15" ht="15.75" hidden="1">
      <c r="B417" s="70"/>
      <c r="H417" s="80"/>
      <c r="I417" s="60"/>
      <c r="J417" s="60"/>
      <c r="M417" s="60"/>
      <c r="N417" s="60"/>
      <c r="O417" s="60"/>
    </row>
    <row r="418" spans="2:15" ht="15.75" hidden="1">
      <c r="B418" s="70" t="s">
        <v>322</v>
      </c>
      <c r="C418" s="73">
        <v>0</v>
      </c>
      <c r="E418" s="127"/>
      <c r="H418" s="71"/>
      <c r="I418" s="60"/>
      <c r="J418" s="60"/>
      <c r="M418" s="60"/>
      <c r="N418" s="60"/>
      <c r="O418" s="60"/>
    </row>
    <row r="419" spans="2:15" ht="15.75" hidden="1">
      <c r="B419" s="70"/>
      <c r="C419" s="73"/>
      <c r="H419" s="71"/>
      <c r="I419" s="60"/>
      <c r="J419" s="60"/>
      <c r="M419" s="60"/>
      <c r="N419" s="60"/>
      <c r="O419" s="60"/>
    </row>
    <row r="420" spans="1:17" s="8" customFormat="1" ht="76.5" hidden="1">
      <c r="A420" s="9" t="s">
        <v>179</v>
      </c>
      <c r="B420" s="13" t="s">
        <v>112</v>
      </c>
      <c r="C420" s="97"/>
      <c r="D420" s="6"/>
      <c r="E420" s="166"/>
      <c r="F420" s="6"/>
      <c r="G420" s="158"/>
      <c r="H420" s="22"/>
      <c r="I420" s="34"/>
      <c r="J420" s="30"/>
      <c r="M420" s="38"/>
      <c r="N420" s="38"/>
      <c r="O420" s="38"/>
      <c r="Q420" s="134"/>
    </row>
    <row r="421" spans="1:17" s="8" customFormat="1" ht="15.75" hidden="1">
      <c r="A421" s="9"/>
      <c r="B421" s="13"/>
      <c r="C421" s="97"/>
      <c r="D421" s="6"/>
      <c r="E421" s="166"/>
      <c r="F421" s="6"/>
      <c r="G421" s="158"/>
      <c r="H421" s="22"/>
      <c r="I421" s="34"/>
      <c r="J421" s="30"/>
      <c r="M421" s="38"/>
      <c r="N421" s="38"/>
      <c r="O421" s="38"/>
      <c r="Q421" s="134"/>
    </row>
    <row r="422" spans="1:17" s="8" customFormat="1" ht="15.75" hidden="1">
      <c r="A422" s="9"/>
      <c r="B422" s="13" t="s">
        <v>322</v>
      </c>
      <c r="C422" s="98">
        <v>0</v>
      </c>
      <c r="D422" s="6"/>
      <c r="E422" s="166"/>
      <c r="F422" s="6"/>
      <c r="G422" s="158"/>
      <c r="H422" s="6"/>
      <c r="I422" s="34"/>
      <c r="J422" s="30"/>
      <c r="M422" s="38"/>
      <c r="N422" s="38"/>
      <c r="O422" s="38"/>
      <c r="Q422" s="134"/>
    </row>
    <row r="423" spans="1:17" s="8" customFormat="1" ht="15.75" hidden="1">
      <c r="A423" s="9"/>
      <c r="B423" s="13"/>
      <c r="C423" s="98"/>
      <c r="D423" s="6"/>
      <c r="E423" s="166"/>
      <c r="F423" s="6"/>
      <c r="G423" s="158"/>
      <c r="H423" s="6"/>
      <c r="I423" s="34"/>
      <c r="J423" s="30"/>
      <c r="M423" s="38"/>
      <c r="N423" s="38"/>
      <c r="O423" s="38"/>
      <c r="Q423" s="134"/>
    </row>
    <row r="424" spans="1:17" s="8" customFormat="1" ht="102" hidden="1">
      <c r="A424" s="9" t="s">
        <v>180</v>
      </c>
      <c r="B424" s="13" t="s">
        <v>216</v>
      </c>
      <c r="C424" s="97"/>
      <c r="D424" s="6"/>
      <c r="E424" s="166"/>
      <c r="F424" s="6"/>
      <c r="G424" s="158"/>
      <c r="H424" s="22"/>
      <c r="I424" s="34"/>
      <c r="J424" s="30"/>
      <c r="K424" s="95"/>
      <c r="M424" s="38"/>
      <c r="N424" s="38"/>
      <c r="O424" s="38"/>
      <c r="Q424" s="134"/>
    </row>
    <row r="425" spans="1:17" s="8" customFormat="1" ht="15.75" hidden="1">
      <c r="A425" s="9"/>
      <c r="B425" s="13"/>
      <c r="C425" s="97"/>
      <c r="D425" s="6"/>
      <c r="E425" s="166"/>
      <c r="F425" s="6"/>
      <c r="G425" s="158"/>
      <c r="H425" s="22"/>
      <c r="I425" s="34"/>
      <c r="J425" s="30"/>
      <c r="M425" s="38"/>
      <c r="N425" s="38"/>
      <c r="O425" s="38"/>
      <c r="Q425" s="134"/>
    </row>
    <row r="426" spans="1:17" s="8" customFormat="1" ht="15.75" hidden="1">
      <c r="A426" s="9"/>
      <c r="B426" s="13" t="s">
        <v>322</v>
      </c>
      <c r="C426" s="98">
        <v>0</v>
      </c>
      <c r="D426" s="6"/>
      <c r="E426" s="127"/>
      <c r="F426" s="6"/>
      <c r="G426" s="158"/>
      <c r="H426" s="6"/>
      <c r="I426" s="34"/>
      <c r="J426" s="30"/>
      <c r="M426" s="38"/>
      <c r="N426" s="38"/>
      <c r="O426" s="38"/>
      <c r="Q426" s="134"/>
    </row>
    <row r="427" spans="1:17" s="8" customFormat="1" ht="15.75" hidden="1">
      <c r="A427" s="9"/>
      <c r="B427" s="13"/>
      <c r="C427" s="98"/>
      <c r="D427" s="6"/>
      <c r="E427" s="166"/>
      <c r="F427" s="6"/>
      <c r="G427" s="158"/>
      <c r="H427" s="6"/>
      <c r="I427" s="34"/>
      <c r="J427" s="30"/>
      <c r="M427" s="38"/>
      <c r="N427" s="38"/>
      <c r="O427" s="38"/>
      <c r="Q427" s="134"/>
    </row>
    <row r="428" spans="1:17" s="8" customFormat="1" ht="76.5" hidden="1">
      <c r="A428" s="9" t="s">
        <v>181</v>
      </c>
      <c r="B428" s="13" t="s">
        <v>182</v>
      </c>
      <c r="C428" s="97"/>
      <c r="D428" s="6"/>
      <c r="E428" s="166"/>
      <c r="F428" s="6"/>
      <c r="G428" s="158"/>
      <c r="H428" s="22"/>
      <c r="I428" s="34"/>
      <c r="J428" s="30"/>
      <c r="M428" s="38"/>
      <c r="N428" s="38"/>
      <c r="O428" s="38"/>
      <c r="Q428" s="134"/>
    </row>
    <row r="429" spans="1:17" s="8" customFormat="1" ht="15.75" hidden="1">
      <c r="A429" s="9"/>
      <c r="B429" s="13"/>
      <c r="C429" s="97"/>
      <c r="D429" s="6"/>
      <c r="E429" s="166"/>
      <c r="F429" s="6"/>
      <c r="G429" s="158"/>
      <c r="H429" s="22"/>
      <c r="I429" s="34"/>
      <c r="J429" s="30"/>
      <c r="M429" s="38"/>
      <c r="N429" s="38"/>
      <c r="O429" s="38"/>
      <c r="Q429" s="134"/>
    </row>
    <row r="430" spans="1:17" s="8" customFormat="1" ht="15.75" hidden="1">
      <c r="A430" s="9"/>
      <c r="B430" s="13" t="s">
        <v>322</v>
      </c>
      <c r="C430" s="98">
        <v>0</v>
      </c>
      <c r="D430" s="6"/>
      <c r="E430" s="127"/>
      <c r="F430" s="6"/>
      <c r="G430" s="158"/>
      <c r="H430" s="6"/>
      <c r="I430" s="34"/>
      <c r="J430" s="30"/>
      <c r="M430" s="38"/>
      <c r="N430" s="38"/>
      <c r="O430" s="38"/>
      <c r="Q430" s="134"/>
    </row>
    <row r="431" spans="1:17" s="8" customFormat="1" ht="15.75" hidden="1">
      <c r="A431" s="9"/>
      <c r="B431" s="13"/>
      <c r="C431" s="98"/>
      <c r="D431" s="6"/>
      <c r="E431" s="166"/>
      <c r="F431" s="6"/>
      <c r="G431" s="158"/>
      <c r="H431" s="6"/>
      <c r="I431" s="34"/>
      <c r="J431" s="30"/>
      <c r="M431" s="38"/>
      <c r="N431" s="38"/>
      <c r="O431" s="38"/>
      <c r="Q431" s="134"/>
    </row>
    <row r="432" spans="1:17" s="8" customFormat="1" ht="102" hidden="1">
      <c r="A432" s="9" t="s">
        <v>35</v>
      </c>
      <c r="B432" s="13" t="s">
        <v>217</v>
      </c>
      <c r="C432" s="97"/>
      <c r="D432" s="6"/>
      <c r="E432" s="166"/>
      <c r="F432" s="6"/>
      <c r="G432" s="158"/>
      <c r="H432" s="22"/>
      <c r="I432" s="34"/>
      <c r="J432" s="30"/>
      <c r="K432" s="95"/>
      <c r="M432" s="38"/>
      <c r="N432" s="38"/>
      <c r="O432" s="38"/>
      <c r="Q432" s="134"/>
    </row>
    <row r="433" spans="1:17" s="8" customFormat="1" ht="15.75" hidden="1">
      <c r="A433" s="9"/>
      <c r="B433" s="13"/>
      <c r="C433" s="97"/>
      <c r="D433" s="6"/>
      <c r="E433" s="166"/>
      <c r="F433" s="6"/>
      <c r="G433" s="158"/>
      <c r="H433" s="22"/>
      <c r="I433" s="34"/>
      <c r="J433" s="30"/>
      <c r="M433" s="38"/>
      <c r="N433" s="38"/>
      <c r="O433" s="38"/>
      <c r="Q433" s="134"/>
    </row>
    <row r="434" spans="1:17" s="8" customFormat="1" ht="15.75" hidden="1">
      <c r="A434" s="9"/>
      <c r="B434" s="13" t="s">
        <v>322</v>
      </c>
      <c r="C434" s="98">
        <v>0</v>
      </c>
      <c r="D434" s="6"/>
      <c r="E434" s="127"/>
      <c r="F434" s="6"/>
      <c r="G434" s="158"/>
      <c r="H434" s="6"/>
      <c r="I434" s="34"/>
      <c r="J434" s="30"/>
      <c r="M434" s="38"/>
      <c r="N434" s="38"/>
      <c r="O434" s="38"/>
      <c r="Q434" s="134"/>
    </row>
    <row r="435" spans="2:8" ht="15.75" hidden="1">
      <c r="B435" s="70"/>
      <c r="C435" s="85"/>
      <c r="H435" s="80"/>
    </row>
    <row r="436" spans="1:15" ht="57" customHeight="1" hidden="1">
      <c r="A436" s="57" t="s">
        <v>284</v>
      </c>
      <c r="B436" s="70" t="s">
        <v>14</v>
      </c>
      <c r="H436" s="80"/>
      <c r="I436" s="60"/>
      <c r="J436" s="60"/>
      <c r="M436" s="60"/>
      <c r="N436" s="60"/>
      <c r="O436" s="60"/>
    </row>
    <row r="437" spans="2:15" ht="15.75" hidden="1">
      <c r="B437" s="70"/>
      <c r="H437" s="80"/>
      <c r="I437" s="60"/>
      <c r="J437" s="60"/>
      <c r="M437" s="60"/>
      <c r="N437" s="60"/>
      <c r="O437" s="60"/>
    </row>
    <row r="438" spans="2:15" ht="15.75" hidden="1">
      <c r="B438" s="70" t="s">
        <v>15</v>
      </c>
      <c r="C438" s="73">
        <v>0</v>
      </c>
      <c r="E438" s="127"/>
      <c r="H438" s="71"/>
      <c r="I438" s="60"/>
      <c r="J438" s="60"/>
      <c r="M438" s="60"/>
      <c r="N438" s="60"/>
      <c r="O438" s="60"/>
    </row>
    <row r="439" spans="2:15" ht="15.75" hidden="1">
      <c r="B439" s="70"/>
      <c r="C439" s="73"/>
      <c r="H439" s="71"/>
      <c r="I439" s="60"/>
      <c r="J439" s="60"/>
      <c r="M439" s="60"/>
      <c r="N439" s="60"/>
      <c r="O439" s="60"/>
    </row>
    <row r="440" spans="1:17" s="8" customFormat="1" ht="102" hidden="1">
      <c r="A440" s="9" t="s">
        <v>285</v>
      </c>
      <c r="B440" s="13" t="s">
        <v>242</v>
      </c>
      <c r="C440" s="6"/>
      <c r="D440" s="6"/>
      <c r="E440" s="166"/>
      <c r="F440" s="6"/>
      <c r="G440" s="158"/>
      <c r="H440" s="22"/>
      <c r="I440" s="34"/>
      <c r="J440" s="30"/>
      <c r="M440" s="38"/>
      <c r="N440" s="38"/>
      <c r="O440" s="38"/>
      <c r="Q440" s="134"/>
    </row>
    <row r="441" spans="1:17" s="8" customFormat="1" ht="15.75" hidden="1">
      <c r="A441" s="9"/>
      <c r="B441" s="13"/>
      <c r="C441" s="6"/>
      <c r="D441" s="6"/>
      <c r="E441" s="166"/>
      <c r="F441" s="6"/>
      <c r="G441" s="158"/>
      <c r="H441" s="22"/>
      <c r="I441" s="34"/>
      <c r="J441" s="30"/>
      <c r="M441" s="38"/>
      <c r="N441" s="38"/>
      <c r="O441" s="38"/>
      <c r="Q441" s="134"/>
    </row>
    <row r="442" spans="1:17" s="8" customFormat="1" ht="15.75" hidden="1">
      <c r="A442" s="9"/>
      <c r="B442" s="13" t="s">
        <v>323</v>
      </c>
      <c r="C442" s="7">
        <v>0</v>
      </c>
      <c r="D442" s="6"/>
      <c r="E442" s="166"/>
      <c r="F442" s="6"/>
      <c r="G442" s="158"/>
      <c r="H442" s="6"/>
      <c r="I442" s="34"/>
      <c r="J442" s="30"/>
      <c r="M442" s="38"/>
      <c r="N442" s="38"/>
      <c r="O442" s="38"/>
      <c r="Q442" s="134"/>
    </row>
    <row r="443" spans="1:17" s="8" customFormat="1" ht="15.75" hidden="1">
      <c r="A443" s="9"/>
      <c r="B443" s="13"/>
      <c r="C443" s="7"/>
      <c r="D443" s="6"/>
      <c r="E443" s="166"/>
      <c r="F443" s="6"/>
      <c r="G443" s="158"/>
      <c r="H443" s="6"/>
      <c r="I443" s="34"/>
      <c r="J443" s="30"/>
      <c r="M443" s="38"/>
      <c r="N443" s="38"/>
      <c r="O443" s="38"/>
      <c r="Q443" s="134"/>
    </row>
    <row r="444" spans="1:17" s="8" customFormat="1" ht="89.25" hidden="1">
      <c r="A444" s="9" t="s">
        <v>286</v>
      </c>
      <c r="B444" s="13" t="s">
        <v>113</v>
      </c>
      <c r="C444" s="97"/>
      <c r="D444" s="6"/>
      <c r="E444" s="166"/>
      <c r="F444" s="6"/>
      <c r="G444" s="158"/>
      <c r="H444" s="22"/>
      <c r="I444" s="34"/>
      <c r="J444" s="30"/>
      <c r="M444" s="38"/>
      <c r="N444" s="38"/>
      <c r="O444" s="38"/>
      <c r="Q444" s="134"/>
    </row>
    <row r="445" spans="1:17" s="8" customFormat="1" ht="15.75" hidden="1">
      <c r="A445" s="9"/>
      <c r="B445" s="13"/>
      <c r="C445" s="97"/>
      <c r="D445" s="6"/>
      <c r="E445" s="166"/>
      <c r="F445" s="6"/>
      <c r="G445" s="158"/>
      <c r="H445" s="22"/>
      <c r="I445" s="34"/>
      <c r="J445" s="30"/>
      <c r="M445" s="38"/>
      <c r="N445" s="38"/>
      <c r="O445" s="38"/>
      <c r="Q445" s="134"/>
    </row>
    <row r="446" spans="1:17" s="8" customFormat="1" ht="15.75" hidden="1">
      <c r="A446" s="9"/>
      <c r="B446" s="13" t="s">
        <v>323</v>
      </c>
      <c r="C446" s="98">
        <v>0</v>
      </c>
      <c r="D446" s="6"/>
      <c r="E446" s="166"/>
      <c r="F446" s="6"/>
      <c r="G446" s="158"/>
      <c r="H446" s="6"/>
      <c r="I446" s="34"/>
      <c r="J446" s="30"/>
      <c r="M446" s="38"/>
      <c r="N446" s="38"/>
      <c r="O446" s="38"/>
      <c r="Q446" s="134"/>
    </row>
    <row r="447" spans="1:17" s="8" customFormat="1" ht="15.75" hidden="1">
      <c r="A447" s="9"/>
      <c r="B447" s="13"/>
      <c r="C447" s="7"/>
      <c r="D447" s="6"/>
      <c r="E447" s="166"/>
      <c r="F447" s="6"/>
      <c r="G447" s="158"/>
      <c r="H447" s="6"/>
      <c r="I447" s="34"/>
      <c r="J447" s="30"/>
      <c r="M447" s="38"/>
      <c r="N447" s="38"/>
      <c r="O447" s="38"/>
      <c r="Q447" s="134"/>
    </row>
    <row r="448" spans="1:17" s="8" customFormat="1" ht="89.25" hidden="1">
      <c r="A448" s="9" t="s">
        <v>287</v>
      </c>
      <c r="B448" s="13" t="s">
        <v>114</v>
      </c>
      <c r="C448" s="97"/>
      <c r="D448" s="6"/>
      <c r="E448" s="166"/>
      <c r="F448" s="6"/>
      <c r="G448" s="158"/>
      <c r="H448" s="22"/>
      <c r="I448" s="34"/>
      <c r="J448" s="30"/>
      <c r="M448" s="38"/>
      <c r="N448" s="38"/>
      <c r="O448" s="38"/>
      <c r="Q448" s="134"/>
    </row>
    <row r="449" spans="1:17" s="8" customFormat="1" ht="15.75" hidden="1">
      <c r="A449" s="9"/>
      <c r="B449" s="13"/>
      <c r="C449" s="97"/>
      <c r="D449" s="6"/>
      <c r="E449" s="166"/>
      <c r="F449" s="6"/>
      <c r="G449" s="158"/>
      <c r="H449" s="22"/>
      <c r="I449" s="34"/>
      <c r="J449" s="30"/>
      <c r="M449" s="38"/>
      <c r="N449" s="38"/>
      <c r="O449" s="38"/>
      <c r="Q449" s="134"/>
    </row>
    <row r="450" spans="1:17" s="8" customFormat="1" ht="15.75" hidden="1">
      <c r="A450" s="9"/>
      <c r="B450" s="13" t="s">
        <v>323</v>
      </c>
      <c r="C450" s="98">
        <v>0</v>
      </c>
      <c r="D450" s="6"/>
      <c r="E450" s="166"/>
      <c r="F450" s="6"/>
      <c r="G450" s="158"/>
      <c r="H450" s="6"/>
      <c r="I450" s="34"/>
      <c r="J450" s="30"/>
      <c r="M450" s="38"/>
      <c r="N450" s="38"/>
      <c r="O450" s="38"/>
      <c r="Q450" s="134"/>
    </row>
    <row r="451" spans="1:17" s="8" customFormat="1" ht="15.75" hidden="1">
      <c r="A451" s="9"/>
      <c r="B451" s="13"/>
      <c r="C451" s="7"/>
      <c r="D451" s="6"/>
      <c r="E451" s="166"/>
      <c r="F451" s="6"/>
      <c r="G451" s="158"/>
      <c r="H451" s="6"/>
      <c r="I451" s="34"/>
      <c r="J451" s="30"/>
      <c r="M451" s="38"/>
      <c r="N451" s="38"/>
      <c r="O451" s="38"/>
      <c r="Q451" s="134"/>
    </row>
    <row r="452" spans="1:17" s="8" customFormat="1" ht="89.25" hidden="1">
      <c r="A452" s="9" t="s">
        <v>121</v>
      </c>
      <c r="B452" s="13" t="s">
        <v>115</v>
      </c>
      <c r="C452" s="97"/>
      <c r="D452" s="6"/>
      <c r="E452" s="166"/>
      <c r="F452" s="6"/>
      <c r="G452" s="158"/>
      <c r="H452" s="22"/>
      <c r="I452" s="34"/>
      <c r="J452" s="30"/>
      <c r="M452" s="38"/>
      <c r="N452" s="38"/>
      <c r="O452" s="38"/>
      <c r="Q452" s="134"/>
    </row>
    <row r="453" spans="1:17" s="8" customFormat="1" ht="15.75" hidden="1">
      <c r="A453" s="9"/>
      <c r="B453" s="13"/>
      <c r="C453" s="97"/>
      <c r="D453" s="6"/>
      <c r="E453" s="166"/>
      <c r="F453" s="6"/>
      <c r="G453" s="158"/>
      <c r="H453" s="22"/>
      <c r="I453" s="34"/>
      <c r="J453" s="30"/>
      <c r="M453" s="38"/>
      <c r="N453" s="38"/>
      <c r="O453" s="38"/>
      <c r="Q453" s="134"/>
    </row>
    <row r="454" spans="1:17" s="8" customFormat="1" ht="15.75" hidden="1">
      <c r="A454" s="9"/>
      <c r="B454" s="13" t="s">
        <v>323</v>
      </c>
      <c r="C454" s="98">
        <v>0</v>
      </c>
      <c r="D454" s="6"/>
      <c r="E454" s="166"/>
      <c r="F454" s="6"/>
      <c r="G454" s="158"/>
      <c r="H454" s="6"/>
      <c r="I454" s="34"/>
      <c r="J454" s="30"/>
      <c r="M454" s="38"/>
      <c r="N454" s="38"/>
      <c r="O454" s="38"/>
      <c r="Q454" s="134"/>
    </row>
    <row r="455" spans="1:17" s="8" customFormat="1" ht="15.75" hidden="1">
      <c r="A455" s="9"/>
      <c r="B455" s="13"/>
      <c r="C455" s="7"/>
      <c r="D455" s="6"/>
      <c r="E455" s="166"/>
      <c r="F455" s="6"/>
      <c r="G455" s="158"/>
      <c r="H455" s="6"/>
      <c r="I455" s="34"/>
      <c r="J455" s="30"/>
      <c r="M455" s="38"/>
      <c r="N455" s="38"/>
      <c r="O455" s="38"/>
      <c r="Q455" s="134"/>
    </row>
    <row r="456" spans="1:17" s="8" customFormat="1" ht="89.25" hidden="1">
      <c r="A456" s="9" t="s">
        <v>123</v>
      </c>
      <c r="B456" s="13" t="s">
        <v>116</v>
      </c>
      <c r="C456" s="97"/>
      <c r="D456" s="6"/>
      <c r="E456" s="166"/>
      <c r="F456" s="6"/>
      <c r="G456" s="158"/>
      <c r="H456" s="22"/>
      <c r="I456" s="34"/>
      <c r="J456" s="30"/>
      <c r="M456" s="38"/>
      <c r="N456" s="38"/>
      <c r="O456" s="38"/>
      <c r="Q456" s="134"/>
    </row>
    <row r="457" spans="1:17" s="8" customFormat="1" ht="15.75" hidden="1">
      <c r="A457" s="9"/>
      <c r="B457" s="13"/>
      <c r="C457" s="97"/>
      <c r="D457" s="6"/>
      <c r="E457" s="166"/>
      <c r="F457" s="6"/>
      <c r="G457" s="158"/>
      <c r="H457" s="22"/>
      <c r="I457" s="34"/>
      <c r="J457" s="30"/>
      <c r="M457" s="38"/>
      <c r="N457" s="38"/>
      <c r="O457" s="38"/>
      <c r="Q457" s="134"/>
    </row>
    <row r="458" spans="1:17" s="8" customFormat="1" ht="15.75" hidden="1">
      <c r="A458" s="9"/>
      <c r="B458" s="13" t="s">
        <v>323</v>
      </c>
      <c r="C458" s="98">
        <v>0</v>
      </c>
      <c r="D458" s="6"/>
      <c r="E458" s="166"/>
      <c r="F458" s="6"/>
      <c r="G458" s="158"/>
      <c r="H458" s="6"/>
      <c r="I458" s="34"/>
      <c r="J458" s="30"/>
      <c r="M458" s="38"/>
      <c r="N458" s="38"/>
      <c r="O458" s="38"/>
      <c r="Q458" s="134"/>
    </row>
    <row r="459" spans="1:17" s="8" customFormat="1" ht="15.75" hidden="1">
      <c r="A459" s="9"/>
      <c r="B459" s="13"/>
      <c r="C459" s="97"/>
      <c r="D459" s="6"/>
      <c r="E459" s="166"/>
      <c r="F459" s="6"/>
      <c r="G459" s="158"/>
      <c r="H459" s="6"/>
      <c r="I459" s="34"/>
      <c r="J459" s="30"/>
      <c r="M459" s="38"/>
      <c r="N459" s="38"/>
      <c r="O459" s="38"/>
      <c r="Q459" s="134"/>
    </row>
    <row r="460" spans="1:17" s="8" customFormat="1" ht="89.25" hidden="1">
      <c r="A460" s="9" t="s">
        <v>136</v>
      </c>
      <c r="B460" s="13" t="s">
        <v>120</v>
      </c>
      <c r="C460" s="97"/>
      <c r="D460" s="6"/>
      <c r="E460" s="166"/>
      <c r="F460" s="6"/>
      <c r="G460" s="158"/>
      <c r="H460" s="22"/>
      <c r="I460" s="34"/>
      <c r="J460" s="30"/>
      <c r="M460" s="38"/>
      <c r="N460" s="38"/>
      <c r="O460" s="38"/>
      <c r="Q460" s="134"/>
    </row>
    <row r="461" spans="1:17" s="8" customFormat="1" ht="15.75" hidden="1">
      <c r="A461" s="9"/>
      <c r="B461" s="13"/>
      <c r="C461" s="97"/>
      <c r="D461" s="6"/>
      <c r="E461" s="166"/>
      <c r="F461" s="6"/>
      <c r="G461" s="158"/>
      <c r="H461" s="22"/>
      <c r="I461" s="34"/>
      <c r="J461" s="30"/>
      <c r="M461" s="38"/>
      <c r="N461" s="38"/>
      <c r="O461" s="38"/>
      <c r="Q461" s="134"/>
    </row>
    <row r="462" spans="1:17" s="8" customFormat="1" ht="15.75" hidden="1">
      <c r="A462" s="9"/>
      <c r="B462" s="13" t="s">
        <v>323</v>
      </c>
      <c r="C462" s="98">
        <v>0</v>
      </c>
      <c r="D462" s="6"/>
      <c r="E462" s="166"/>
      <c r="F462" s="6"/>
      <c r="G462" s="158"/>
      <c r="H462" s="6"/>
      <c r="I462" s="34"/>
      <c r="J462" s="30"/>
      <c r="M462" s="38"/>
      <c r="N462" s="38"/>
      <c r="O462" s="38"/>
      <c r="Q462" s="134"/>
    </row>
    <row r="463" spans="1:17" s="8" customFormat="1" ht="15.75" hidden="1">
      <c r="A463" s="9"/>
      <c r="B463" s="13"/>
      <c r="C463" s="97"/>
      <c r="D463" s="6"/>
      <c r="E463" s="166"/>
      <c r="F463" s="6"/>
      <c r="G463" s="158"/>
      <c r="H463" s="6"/>
      <c r="I463" s="34"/>
      <c r="J463" s="30"/>
      <c r="M463" s="38"/>
      <c r="N463" s="38"/>
      <c r="O463" s="38"/>
      <c r="Q463" s="134"/>
    </row>
    <row r="464" spans="1:17" s="8" customFormat="1" ht="89.25" hidden="1">
      <c r="A464" s="9" t="s">
        <v>137</v>
      </c>
      <c r="B464" s="13" t="s">
        <v>122</v>
      </c>
      <c r="C464" s="97"/>
      <c r="D464" s="6"/>
      <c r="E464" s="166"/>
      <c r="F464" s="6"/>
      <c r="G464" s="158"/>
      <c r="H464" s="22"/>
      <c r="I464" s="34"/>
      <c r="J464" s="30"/>
      <c r="M464" s="38"/>
      <c r="N464" s="38"/>
      <c r="O464" s="38"/>
      <c r="Q464" s="134"/>
    </row>
    <row r="465" spans="1:17" s="8" customFormat="1" ht="15.75" hidden="1">
      <c r="A465" s="9"/>
      <c r="B465" s="13"/>
      <c r="C465" s="97"/>
      <c r="D465" s="6"/>
      <c r="E465" s="166"/>
      <c r="F465" s="6"/>
      <c r="G465" s="158"/>
      <c r="H465" s="22"/>
      <c r="I465" s="34"/>
      <c r="J465" s="30"/>
      <c r="M465" s="38"/>
      <c r="N465" s="38"/>
      <c r="O465" s="38"/>
      <c r="Q465" s="134"/>
    </row>
    <row r="466" spans="1:17" s="8" customFormat="1" ht="15.75" hidden="1">
      <c r="A466" s="9"/>
      <c r="B466" s="13" t="s">
        <v>323</v>
      </c>
      <c r="C466" s="98">
        <v>0</v>
      </c>
      <c r="D466" s="6"/>
      <c r="E466" s="166"/>
      <c r="F466" s="6"/>
      <c r="G466" s="158"/>
      <c r="H466" s="6"/>
      <c r="I466" s="34"/>
      <c r="J466" s="30"/>
      <c r="M466" s="38"/>
      <c r="N466" s="38"/>
      <c r="O466" s="38"/>
      <c r="Q466" s="134"/>
    </row>
    <row r="467" spans="1:17" s="8" customFormat="1" ht="15.75" hidden="1">
      <c r="A467" s="9"/>
      <c r="B467" s="13"/>
      <c r="C467" s="97"/>
      <c r="D467" s="6"/>
      <c r="E467" s="166"/>
      <c r="F467" s="6"/>
      <c r="G467" s="158"/>
      <c r="H467" s="6"/>
      <c r="I467" s="34"/>
      <c r="J467" s="30"/>
      <c r="M467" s="38"/>
      <c r="N467" s="38"/>
      <c r="O467" s="38"/>
      <c r="Q467" s="134"/>
    </row>
    <row r="468" spans="1:17" s="8" customFormat="1" ht="89.25" hidden="1">
      <c r="A468" s="9" t="s">
        <v>139</v>
      </c>
      <c r="B468" s="13" t="s">
        <v>135</v>
      </c>
      <c r="C468" s="97"/>
      <c r="D468" s="6"/>
      <c r="E468" s="166"/>
      <c r="F468" s="6"/>
      <c r="G468" s="158"/>
      <c r="H468" s="22"/>
      <c r="I468" s="34"/>
      <c r="J468" s="30"/>
      <c r="M468" s="38"/>
      <c r="N468" s="38"/>
      <c r="O468" s="38"/>
      <c r="Q468" s="134"/>
    </row>
    <row r="469" spans="1:17" s="8" customFormat="1" ht="15.75" hidden="1">
      <c r="A469" s="9"/>
      <c r="B469" s="13"/>
      <c r="C469" s="97"/>
      <c r="D469" s="6"/>
      <c r="E469" s="166"/>
      <c r="F469" s="6"/>
      <c r="G469" s="158"/>
      <c r="H469" s="22"/>
      <c r="I469" s="34"/>
      <c r="J469" s="30"/>
      <c r="M469" s="38"/>
      <c r="N469" s="38"/>
      <c r="O469" s="38"/>
      <c r="Q469" s="134"/>
    </row>
    <row r="470" spans="1:17" s="8" customFormat="1" ht="15.75" hidden="1">
      <c r="A470" s="9"/>
      <c r="B470" s="13" t="s">
        <v>323</v>
      </c>
      <c r="C470" s="98">
        <v>0</v>
      </c>
      <c r="D470" s="6"/>
      <c r="E470" s="166"/>
      <c r="F470" s="6"/>
      <c r="G470" s="158"/>
      <c r="H470" s="6"/>
      <c r="I470" s="34"/>
      <c r="J470" s="30"/>
      <c r="M470" s="38"/>
      <c r="N470" s="38"/>
      <c r="O470" s="38"/>
      <c r="Q470" s="134"/>
    </row>
    <row r="471" spans="1:17" s="8" customFormat="1" ht="15.75" hidden="1">
      <c r="A471" s="9"/>
      <c r="B471" s="13"/>
      <c r="C471" s="97"/>
      <c r="D471" s="6"/>
      <c r="E471" s="166"/>
      <c r="F471" s="6"/>
      <c r="G471" s="158"/>
      <c r="H471" s="6"/>
      <c r="I471" s="34"/>
      <c r="J471" s="30"/>
      <c r="M471" s="38"/>
      <c r="N471" s="38"/>
      <c r="O471" s="38"/>
      <c r="Q471" s="134"/>
    </row>
    <row r="472" spans="1:17" s="8" customFormat="1" ht="89.25" hidden="1">
      <c r="A472" s="9" t="s">
        <v>100</v>
      </c>
      <c r="B472" s="13" t="s">
        <v>145</v>
      </c>
      <c r="C472" s="97"/>
      <c r="D472" s="6"/>
      <c r="E472" s="166"/>
      <c r="F472" s="6"/>
      <c r="G472" s="158"/>
      <c r="H472" s="22"/>
      <c r="I472" s="34"/>
      <c r="J472" s="30"/>
      <c r="M472" s="38"/>
      <c r="N472" s="38"/>
      <c r="O472" s="38"/>
      <c r="Q472" s="134"/>
    </row>
    <row r="473" spans="1:17" s="8" customFormat="1" ht="15.75" hidden="1">
      <c r="A473" s="9"/>
      <c r="B473" s="13"/>
      <c r="C473" s="97"/>
      <c r="D473" s="6"/>
      <c r="E473" s="166"/>
      <c r="F473" s="6"/>
      <c r="G473" s="158"/>
      <c r="H473" s="22"/>
      <c r="I473" s="34"/>
      <c r="J473" s="30"/>
      <c r="M473" s="38"/>
      <c r="N473" s="38"/>
      <c r="O473" s="38"/>
      <c r="Q473" s="134"/>
    </row>
    <row r="474" spans="1:17" s="8" customFormat="1" ht="15.75" hidden="1">
      <c r="A474" s="9"/>
      <c r="B474" s="13" t="s">
        <v>323</v>
      </c>
      <c r="C474" s="98">
        <v>0</v>
      </c>
      <c r="D474" s="6"/>
      <c r="E474" s="166"/>
      <c r="F474" s="6"/>
      <c r="G474" s="158"/>
      <c r="H474" s="6"/>
      <c r="I474" s="34"/>
      <c r="J474" s="30"/>
      <c r="M474" s="38"/>
      <c r="N474" s="38"/>
      <c r="O474" s="38"/>
      <c r="Q474" s="134"/>
    </row>
    <row r="475" spans="1:17" s="8" customFormat="1" ht="15.75" hidden="1">
      <c r="A475" s="9"/>
      <c r="B475" s="13"/>
      <c r="C475" s="97"/>
      <c r="D475" s="6"/>
      <c r="E475" s="166"/>
      <c r="F475" s="6"/>
      <c r="G475" s="158"/>
      <c r="H475" s="6"/>
      <c r="I475" s="34"/>
      <c r="J475" s="30"/>
      <c r="M475" s="38"/>
      <c r="N475" s="38"/>
      <c r="O475" s="38"/>
      <c r="Q475" s="134"/>
    </row>
    <row r="476" spans="1:17" s="8" customFormat="1" ht="89.25" hidden="1">
      <c r="A476" s="9" t="s">
        <v>101</v>
      </c>
      <c r="B476" s="13" t="s">
        <v>146</v>
      </c>
      <c r="C476" s="97"/>
      <c r="D476" s="6"/>
      <c r="E476" s="166"/>
      <c r="F476" s="6"/>
      <c r="G476" s="158"/>
      <c r="H476" s="22"/>
      <c r="I476" s="34"/>
      <c r="J476" s="30"/>
      <c r="M476" s="38"/>
      <c r="N476" s="38"/>
      <c r="O476" s="38"/>
      <c r="Q476" s="134"/>
    </row>
    <row r="477" spans="1:17" s="8" customFormat="1" ht="15.75" hidden="1">
      <c r="A477" s="9"/>
      <c r="B477" s="13"/>
      <c r="C477" s="97"/>
      <c r="D477" s="6"/>
      <c r="E477" s="166"/>
      <c r="F477" s="6"/>
      <c r="G477" s="158"/>
      <c r="H477" s="22"/>
      <c r="I477" s="34"/>
      <c r="J477" s="30"/>
      <c r="M477" s="38"/>
      <c r="N477" s="38"/>
      <c r="O477" s="38"/>
      <c r="Q477" s="134"/>
    </row>
    <row r="478" spans="1:17" s="8" customFormat="1" ht="15.75" hidden="1">
      <c r="A478" s="9"/>
      <c r="B478" s="13" t="s">
        <v>323</v>
      </c>
      <c r="C478" s="98">
        <v>0</v>
      </c>
      <c r="D478" s="6"/>
      <c r="E478" s="166"/>
      <c r="F478" s="6"/>
      <c r="G478" s="158"/>
      <c r="H478" s="6"/>
      <c r="I478" s="34"/>
      <c r="J478" s="30"/>
      <c r="M478" s="38"/>
      <c r="N478" s="38"/>
      <c r="O478" s="38"/>
      <c r="Q478" s="134"/>
    </row>
    <row r="479" spans="1:17" s="8" customFormat="1" ht="15.75" hidden="1">
      <c r="A479" s="9"/>
      <c r="B479" s="13"/>
      <c r="C479" s="97"/>
      <c r="D479" s="6"/>
      <c r="E479" s="166"/>
      <c r="F479" s="6"/>
      <c r="G479" s="158"/>
      <c r="H479" s="6"/>
      <c r="I479" s="34"/>
      <c r="J479" s="30"/>
      <c r="M479" s="38"/>
      <c r="N479" s="38"/>
      <c r="O479" s="38"/>
      <c r="Q479" s="134"/>
    </row>
    <row r="480" spans="1:17" s="8" customFormat="1" ht="89.25" hidden="1">
      <c r="A480" s="9" t="s">
        <v>183</v>
      </c>
      <c r="B480" s="13" t="s">
        <v>173</v>
      </c>
      <c r="C480" s="97"/>
      <c r="D480" s="6"/>
      <c r="E480" s="166"/>
      <c r="F480" s="6"/>
      <c r="G480" s="158"/>
      <c r="H480" s="22"/>
      <c r="I480" s="34"/>
      <c r="J480" s="30"/>
      <c r="M480" s="38"/>
      <c r="N480" s="38"/>
      <c r="O480" s="38"/>
      <c r="Q480" s="134"/>
    </row>
    <row r="481" spans="1:17" s="8" customFormat="1" ht="15.75" hidden="1">
      <c r="A481" s="9"/>
      <c r="B481" s="13"/>
      <c r="C481" s="97"/>
      <c r="D481" s="6"/>
      <c r="E481" s="166"/>
      <c r="F481" s="6"/>
      <c r="G481" s="158"/>
      <c r="H481" s="22"/>
      <c r="I481" s="34"/>
      <c r="J481" s="30"/>
      <c r="M481" s="38"/>
      <c r="N481" s="38"/>
      <c r="O481" s="38"/>
      <c r="Q481" s="134"/>
    </row>
    <row r="482" spans="1:17" s="8" customFormat="1" ht="15.75" hidden="1">
      <c r="A482" s="9"/>
      <c r="B482" s="13" t="s">
        <v>323</v>
      </c>
      <c r="C482" s="98">
        <v>0</v>
      </c>
      <c r="D482" s="6"/>
      <c r="E482" s="166"/>
      <c r="F482" s="6"/>
      <c r="G482" s="158"/>
      <c r="H482" s="6"/>
      <c r="I482" s="34"/>
      <c r="J482" s="30"/>
      <c r="M482" s="38"/>
      <c r="N482" s="38"/>
      <c r="O482" s="38"/>
      <c r="Q482" s="134"/>
    </row>
    <row r="483" spans="1:17" s="8" customFormat="1" ht="15.75" hidden="1">
      <c r="A483" s="9"/>
      <c r="B483" s="13"/>
      <c r="C483" s="97"/>
      <c r="D483" s="6"/>
      <c r="E483" s="166"/>
      <c r="F483" s="6"/>
      <c r="G483" s="158"/>
      <c r="H483" s="6"/>
      <c r="I483" s="34"/>
      <c r="J483" s="30"/>
      <c r="M483" s="38"/>
      <c r="N483" s="38"/>
      <c r="O483" s="38"/>
      <c r="Q483" s="134"/>
    </row>
    <row r="484" spans="1:17" s="8" customFormat="1" ht="89.25" hidden="1">
      <c r="A484" s="9" t="s">
        <v>184</v>
      </c>
      <c r="B484" s="13" t="s">
        <v>138</v>
      </c>
      <c r="C484" s="97"/>
      <c r="D484" s="6"/>
      <c r="E484" s="166"/>
      <c r="F484" s="6"/>
      <c r="G484" s="158"/>
      <c r="H484" s="22"/>
      <c r="I484" s="34"/>
      <c r="J484" s="30"/>
      <c r="M484" s="38"/>
      <c r="N484" s="38"/>
      <c r="O484" s="38"/>
      <c r="Q484" s="134"/>
    </row>
    <row r="485" spans="1:17" s="8" customFormat="1" ht="15.75" hidden="1">
      <c r="A485" s="9"/>
      <c r="B485" s="13"/>
      <c r="C485" s="97"/>
      <c r="D485" s="6"/>
      <c r="E485" s="166"/>
      <c r="F485" s="6"/>
      <c r="G485" s="158"/>
      <c r="H485" s="22"/>
      <c r="I485" s="34"/>
      <c r="J485" s="30"/>
      <c r="M485" s="38"/>
      <c r="N485" s="38"/>
      <c r="O485" s="38"/>
      <c r="Q485" s="134"/>
    </row>
    <row r="486" spans="1:17" s="8" customFormat="1" ht="15.75" hidden="1">
      <c r="A486" s="9"/>
      <c r="B486" s="13" t="s">
        <v>323</v>
      </c>
      <c r="C486" s="98">
        <v>0</v>
      </c>
      <c r="D486" s="6"/>
      <c r="E486" s="166"/>
      <c r="F486" s="6"/>
      <c r="G486" s="158"/>
      <c r="H486" s="6"/>
      <c r="I486" s="34"/>
      <c r="J486" s="30"/>
      <c r="M486" s="38"/>
      <c r="N486" s="38"/>
      <c r="O486" s="38"/>
      <c r="Q486" s="134"/>
    </row>
    <row r="487" spans="1:17" s="8" customFormat="1" ht="15.75" hidden="1">
      <c r="A487" s="9"/>
      <c r="B487" s="13"/>
      <c r="C487" s="97"/>
      <c r="D487" s="6"/>
      <c r="E487" s="166"/>
      <c r="F487" s="6"/>
      <c r="G487" s="158"/>
      <c r="H487" s="6"/>
      <c r="I487" s="34"/>
      <c r="J487" s="30"/>
      <c r="M487" s="38"/>
      <c r="N487" s="38"/>
      <c r="O487" s="38"/>
      <c r="Q487" s="134"/>
    </row>
    <row r="488" spans="1:17" s="8" customFormat="1" ht="89.25" hidden="1">
      <c r="A488" s="9" t="s">
        <v>185</v>
      </c>
      <c r="B488" s="13" t="s">
        <v>140</v>
      </c>
      <c r="C488" s="97"/>
      <c r="D488" s="6"/>
      <c r="E488" s="166"/>
      <c r="F488" s="6"/>
      <c r="G488" s="158"/>
      <c r="H488" s="22"/>
      <c r="I488" s="34"/>
      <c r="J488" s="30"/>
      <c r="M488" s="38"/>
      <c r="N488" s="38"/>
      <c r="O488" s="38"/>
      <c r="Q488" s="134"/>
    </row>
    <row r="489" spans="1:17" s="8" customFormat="1" ht="15.75" hidden="1">
      <c r="A489" s="9"/>
      <c r="B489" s="13"/>
      <c r="C489" s="97"/>
      <c r="D489" s="6"/>
      <c r="E489" s="166"/>
      <c r="F489" s="6"/>
      <c r="G489" s="158"/>
      <c r="H489" s="22"/>
      <c r="I489" s="34"/>
      <c r="J489" s="30"/>
      <c r="M489" s="38"/>
      <c r="N489" s="38"/>
      <c r="O489" s="38"/>
      <c r="Q489" s="134"/>
    </row>
    <row r="490" spans="1:17" s="8" customFormat="1" ht="15.75" hidden="1">
      <c r="A490" s="9"/>
      <c r="B490" s="13" t="s">
        <v>323</v>
      </c>
      <c r="C490" s="98">
        <v>0</v>
      </c>
      <c r="D490" s="6"/>
      <c r="E490" s="166"/>
      <c r="F490" s="6"/>
      <c r="G490" s="158"/>
      <c r="H490" s="6"/>
      <c r="I490" s="34"/>
      <c r="J490" s="30"/>
      <c r="M490" s="38"/>
      <c r="N490" s="38"/>
      <c r="O490" s="38"/>
      <c r="Q490" s="134"/>
    </row>
    <row r="491" spans="1:17" s="8" customFormat="1" ht="15.75" hidden="1">
      <c r="A491" s="9"/>
      <c r="B491" s="13"/>
      <c r="C491" s="97"/>
      <c r="D491" s="6"/>
      <c r="E491" s="166"/>
      <c r="F491" s="6"/>
      <c r="G491" s="158"/>
      <c r="H491" s="6"/>
      <c r="I491" s="34"/>
      <c r="J491" s="30"/>
      <c r="M491" s="38"/>
      <c r="N491" s="38"/>
      <c r="O491" s="38"/>
      <c r="Q491" s="134"/>
    </row>
    <row r="492" spans="1:17" s="8" customFormat="1" ht="89.25" hidden="1">
      <c r="A492" s="9" t="s">
        <v>186</v>
      </c>
      <c r="B492" s="13" t="s">
        <v>141</v>
      </c>
      <c r="C492" s="97"/>
      <c r="D492" s="6"/>
      <c r="E492" s="166"/>
      <c r="F492" s="6"/>
      <c r="G492" s="158"/>
      <c r="H492" s="22"/>
      <c r="I492" s="34"/>
      <c r="J492" s="30"/>
      <c r="M492" s="38"/>
      <c r="N492" s="38"/>
      <c r="O492" s="38"/>
      <c r="Q492" s="134"/>
    </row>
    <row r="493" spans="1:17" s="8" customFormat="1" ht="15.75" hidden="1">
      <c r="A493" s="9"/>
      <c r="B493" s="13"/>
      <c r="C493" s="97"/>
      <c r="D493" s="6"/>
      <c r="E493" s="166"/>
      <c r="F493" s="6"/>
      <c r="G493" s="158"/>
      <c r="H493" s="22"/>
      <c r="I493" s="34"/>
      <c r="J493" s="30"/>
      <c r="M493" s="38"/>
      <c r="N493" s="38"/>
      <c r="O493" s="38"/>
      <c r="Q493" s="134"/>
    </row>
    <row r="494" spans="1:17" s="8" customFormat="1" ht="15.75" hidden="1">
      <c r="A494" s="9"/>
      <c r="B494" s="13" t="s">
        <v>323</v>
      </c>
      <c r="C494" s="98">
        <v>0</v>
      </c>
      <c r="D494" s="6"/>
      <c r="E494" s="166"/>
      <c r="F494" s="6"/>
      <c r="G494" s="158"/>
      <c r="H494" s="6"/>
      <c r="I494" s="34"/>
      <c r="J494" s="30"/>
      <c r="M494" s="38"/>
      <c r="N494" s="38"/>
      <c r="O494" s="38"/>
      <c r="Q494" s="134"/>
    </row>
    <row r="495" spans="1:17" s="8" customFormat="1" ht="15.75" hidden="1">
      <c r="A495" s="9"/>
      <c r="B495" s="13"/>
      <c r="C495" s="97"/>
      <c r="D495" s="6"/>
      <c r="E495" s="166"/>
      <c r="F495" s="6"/>
      <c r="G495" s="158"/>
      <c r="H495" s="6"/>
      <c r="I495" s="34"/>
      <c r="J495" s="30"/>
      <c r="M495" s="38"/>
      <c r="N495" s="38"/>
      <c r="O495" s="38"/>
      <c r="Q495" s="134"/>
    </row>
    <row r="496" spans="1:17" s="8" customFormat="1" ht="89.25" hidden="1">
      <c r="A496" s="9" t="s">
        <v>187</v>
      </c>
      <c r="B496" s="13" t="s">
        <v>142</v>
      </c>
      <c r="C496" s="97"/>
      <c r="D496" s="6"/>
      <c r="E496" s="166"/>
      <c r="F496" s="6"/>
      <c r="G496" s="158"/>
      <c r="H496" s="22"/>
      <c r="I496" s="34"/>
      <c r="J496" s="30"/>
      <c r="M496" s="38"/>
      <c r="N496" s="38"/>
      <c r="O496" s="38"/>
      <c r="Q496" s="134"/>
    </row>
    <row r="497" spans="1:17" s="8" customFormat="1" ht="15.75" hidden="1">
      <c r="A497" s="9"/>
      <c r="B497" s="13"/>
      <c r="C497" s="97"/>
      <c r="D497" s="6"/>
      <c r="E497" s="166"/>
      <c r="F497" s="6"/>
      <c r="G497" s="158"/>
      <c r="H497" s="22"/>
      <c r="I497" s="34"/>
      <c r="J497" s="30"/>
      <c r="M497" s="38"/>
      <c r="N497" s="38"/>
      <c r="O497" s="38"/>
      <c r="Q497" s="134"/>
    </row>
    <row r="498" spans="1:17" s="8" customFormat="1" ht="15.75" hidden="1">
      <c r="A498" s="9"/>
      <c r="B498" s="13" t="s">
        <v>323</v>
      </c>
      <c r="C498" s="98">
        <v>0</v>
      </c>
      <c r="D498" s="6"/>
      <c r="E498" s="166"/>
      <c r="F498" s="6"/>
      <c r="G498" s="158"/>
      <c r="H498" s="6"/>
      <c r="I498" s="34"/>
      <c r="J498" s="30"/>
      <c r="M498" s="38"/>
      <c r="N498" s="38"/>
      <c r="O498" s="38"/>
      <c r="Q498" s="134"/>
    </row>
    <row r="499" spans="2:15" ht="15.75" hidden="1">
      <c r="B499" s="70"/>
      <c r="C499" s="73"/>
      <c r="H499" s="71"/>
      <c r="I499" s="60"/>
      <c r="J499" s="60"/>
      <c r="M499" s="60"/>
      <c r="N499" s="60"/>
      <c r="O499" s="60"/>
    </row>
    <row r="500" spans="1:8" ht="76.5" hidden="1">
      <c r="A500" s="57" t="s">
        <v>188</v>
      </c>
      <c r="B500" s="13" t="s">
        <v>147</v>
      </c>
      <c r="H500" s="80"/>
    </row>
    <row r="501" spans="2:8" ht="15.75" hidden="1">
      <c r="B501" s="70"/>
      <c r="H501" s="80"/>
    </row>
    <row r="502" spans="2:17" ht="15.75" hidden="1">
      <c r="B502" s="70" t="s">
        <v>323</v>
      </c>
      <c r="C502" s="73">
        <v>0</v>
      </c>
      <c r="H502" s="71"/>
      <c r="Q502" s="142"/>
    </row>
    <row r="503" spans="2:17" ht="15.75" hidden="1">
      <c r="B503" s="70"/>
      <c r="C503" s="73"/>
      <c r="H503" s="71"/>
      <c r="Q503" s="142"/>
    </row>
    <row r="504" spans="1:8" ht="76.5" hidden="1">
      <c r="A504" s="57" t="s">
        <v>212</v>
      </c>
      <c r="B504" s="13" t="s">
        <v>213</v>
      </c>
      <c r="H504" s="80"/>
    </row>
    <row r="505" spans="2:8" ht="15.75" hidden="1">
      <c r="B505" s="70"/>
      <c r="H505" s="80"/>
    </row>
    <row r="506" spans="2:17" ht="15.75" hidden="1">
      <c r="B506" s="70" t="s">
        <v>323</v>
      </c>
      <c r="C506" s="73">
        <v>0</v>
      </c>
      <c r="H506" s="71"/>
      <c r="Q506" s="142"/>
    </row>
    <row r="507" spans="2:17" ht="15.75" hidden="1">
      <c r="B507" s="70"/>
      <c r="C507" s="73"/>
      <c r="H507" s="71"/>
      <c r="Q507" s="142"/>
    </row>
    <row r="508" spans="1:8" ht="76.5" hidden="1">
      <c r="A508" s="57" t="s">
        <v>189</v>
      </c>
      <c r="B508" s="13" t="s">
        <v>156</v>
      </c>
      <c r="H508" s="80"/>
    </row>
    <row r="509" spans="2:8" ht="15.75" hidden="1">
      <c r="B509" s="70"/>
      <c r="H509" s="80"/>
    </row>
    <row r="510" spans="2:17" ht="15.75" hidden="1">
      <c r="B510" s="70" t="s">
        <v>323</v>
      </c>
      <c r="C510" s="73">
        <v>0</v>
      </c>
      <c r="H510" s="71"/>
      <c r="Q510" s="142"/>
    </row>
    <row r="511" spans="1:17" s="8" customFormat="1" ht="15.75" hidden="1">
      <c r="A511" s="9"/>
      <c r="B511" s="13"/>
      <c r="C511" s="97"/>
      <c r="D511" s="6"/>
      <c r="E511" s="166"/>
      <c r="F511" s="6"/>
      <c r="G511" s="158"/>
      <c r="H511" s="6"/>
      <c r="Q511" s="134"/>
    </row>
    <row r="512" spans="1:8" ht="76.5" hidden="1">
      <c r="A512" s="57" t="s">
        <v>190</v>
      </c>
      <c r="B512" s="13" t="s">
        <v>226</v>
      </c>
      <c r="H512" s="80"/>
    </row>
    <row r="513" spans="2:8" ht="15.75" hidden="1">
      <c r="B513" s="70"/>
      <c r="H513" s="80"/>
    </row>
    <row r="514" spans="2:17" ht="15.75" hidden="1">
      <c r="B514" s="70" t="s">
        <v>323</v>
      </c>
      <c r="C514" s="73">
        <v>0</v>
      </c>
      <c r="H514" s="71"/>
      <c r="Q514" s="142"/>
    </row>
    <row r="515" spans="2:17" ht="15.75" hidden="1">
      <c r="B515" s="70"/>
      <c r="C515" s="73"/>
      <c r="H515" s="71"/>
      <c r="Q515" s="142"/>
    </row>
    <row r="516" spans="1:8" ht="76.5" hidden="1">
      <c r="A516" s="57" t="s">
        <v>207</v>
      </c>
      <c r="B516" s="13" t="s">
        <v>208</v>
      </c>
      <c r="H516" s="80"/>
    </row>
    <row r="517" spans="2:8" ht="15.75" hidden="1">
      <c r="B517" s="70"/>
      <c r="H517" s="80"/>
    </row>
    <row r="518" spans="2:17" ht="15.75" hidden="1">
      <c r="B518" s="70" t="s">
        <v>323</v>
      </c>
      <c r="C518" s="73">
        <v>0</v>
      </c>
      <c r="H518" s="71"/>
      <c r="Q518" s="142"/>
    </row>
    <row r="519" spans="2:17" ht="15.75" hidden="1">
      <c r="B519" s="70"/>
      <c r="C519" s="73"/>
      <c r="H519" s="71"/>
      <c r="Q519" s="142"/>
    </row>
    <row r="520" spans="1:8" ht="76.5" hidden="1">
      <c r="A520" s="57" t="s">
        <v>191</v>
      </c>
      <c r="B520" s="13" t="s">
        <v>227</v>
      </c>
      <c r="H520" s="80"/>
    </row>
    <row r="521" spans="2:8" ht="15.75" hidden="1">
      <c r="B521" s="70"/>
      <c r="H521" s="80"/>
    </row>
    <row r="522" spans="2:17" ht="15.75" hidden="1">
      <c r="B522" s="70" t="s">
        <v>323</v>
      </c>
      <c r="C522" s="73">
        <v>0</v>
      </c>
      <c r="H522" s="71"/>
      <c r="Q522" s="142"/>
    </row>
    <row r="523" spans="2:17" ht="15.75" hidden="1">
      <c r="B523" s="70"/>
      <c r="H523" s="71"/>
      <c r="Q523" s="142"/>
    </row>
    <row r="524" spans="1:8" ht="76.5" hidden="1">
      <c r="A524" s="57" t="s">
        <v>192</v>
      </c>
      <c r="B524" s="13" t="s">
        <v>225</v>
      </c>
      <c r="H524" s="80"/>
    </row>
    <row r="525" spans="2:8" ht="15.75" hidden="1">
      <c r="B525" s="70"/>
      <c r="H525" s="80"/>
    </row>
    <row r="526" spans="2:17" ht="15.75" hidden="1">
      <c r="B526" s="70" t="s">
        <v>323</v>
      </c>
      <c r="C526" s="73">
        <v>0</v>
      </c>
      <c r="H526" s="71"/>
      <c r="Q526" s="142"/>
    </row>
    <row r="527" spans="2:17" ht="15.75">
      <c r="B527" s="70"/>
      <c r="C527" s="73"/>
      <c r="H527" s="71"/>
      <c r="Q527" s="142"/>
    </row>
    <row r="528" spans="1:8" ht="76.5">
      <c r="A528" s="57" t="s">
        <v>209</v>
      </c>
      <c r="B528" s="13" t="s">
        <v>210</v>
      </c>
      <c r="H528" s="80"/>
    </row>
    <row r="529" spans="2:8" ht="15.75">
      <c r="B529" s="70"/>
      <c r="H529" s="80"/>
    </row>
    <row r="530" spans="2:17" ht="15.75">
      <c r="B530" s="70" t="s">
        <v>323</v>
      </c>
      <c r="C530" s="71">
        <v>1</v>
      </c>
      <c r="H530" s="71"/>
      <c r="Q530" s="142"/>
    </row>
    <row r="531" spans="2:17" ht="15.75" hidden="1">
      <c r="B531" s="70"/>
      <c r="C531" s="73"/>
      <c r="H531" s="71"/>
      <c r="Q531" s="142"/>
    </row>
    <row r="532" spans="1:8" ht="76.5" hidden="1">
      <c r="A532" s="57" t="s">
        <v>193</v>
      </c>
      <c r="B532" s="13" t="s">
        <v>224</v>
      </c>
      <c r="H532" s="80"/>
    </row>
    <row r="533" spans="2:8" ht="15.75" hidden="1">
      <c r="B533" s="70"/>
      <c r="H533" s="80"/>
    </row>
    <row r="534" spans="2:17" ht="15.75" hidden="1">
      <c r="B534" s="70" t="s">
        <v>323</v>
      </c>
      <c r="C534" s="73">
        <v>0</v>
      </c>
      <c r="H534" s="71"/>
      <c r="Q534" s="142"/>
    </row>
    <row r="535" spans="2:17" ht="15.75" hidden="1">
      <c r="B535" s="70"/>
      <c r="H535" s="71"/>
      <c r="Q535" s="142"/>
    </row>
    <row r="536" spans="1:8" ht="89.25" hidden="1">
      <c r="A536" s="57" t="s">
        <v>53</v>
      </c>
      <c r="B536" s="13" t="s">
        <v>54</v>
      </c>
      <c r="H536" s="80"/>
    </row>
    <row r="537" spans="2:8" ht="15.75" hidden="1">
      <c r="B537" s="70"/>
      <c r="H537" s="80"/>
    </row>
    <row r="538" spans="2:17" ht="15.75" hidden="1">
      <c r="B538" s="70" t="s">
        <v>323</v>
      </c>
      <c r="C538" s="73">
        <v>0</v>
      </c>
      <c r="H538" s="71"/>
      <c r="Q538" s="142"/>
    </row>
    <row r="539" spans="2:17" ht="15.75" hidden="1">
      <c r="B539" s="70"/>
      <c r="H539" s="71"/>
      <c r="Q539" s="142"/>
    </row>
    <row r="540" spans="1:8" ht="76.5" hidden="1">
      <c r="A540" s="57" t="s">
        <v>194</v>
      </c>
      <c r="B540" s="13" t="s">
        <v>228</v>
      </c>
      <c r="H540" s="80"/>
    </row>
    <row r="541" spans="2:8" ht="15.75" hidden="1">
      <c r="B541" s="70"/>
      <c r="H541" s="80"/>
    </row>
    <row r="542" spans="2:17" ht="15.75" hidden="1">
      <c r="B542" s="70" t="s">
        <v>323</v>
      </c>
      <c r="C542" s="73">
        <v>0</v>
      </c>
      <c r="H542" s="71"/>
      <c r="Q542" s="142"/>
    </row>
    <row r="543" spans="2:17" ht="15.75" hidden="1">
      <c r="B543" s="70"/>
      <c r="C543" s="73"/>
      <c r="H543" s="71"/>
      <c r="Q543" s="142"/>
    </row>
    <row r="544" spans="1:8" ht="76.5" hidden="1">
      <c r="A544" s="57" t="s">
        <v>150</v>
      </c>
      <c r="B544" s="13" t="s">
        <v>151</v>
      </c>
      <c r="H544" s="80"/>
    </row>
    <row r="545" spans="2:8" ht="15.75" hidden="1">
      <c r="B545" s="70"/>
      <c r="H545" s="80"/>
    </row>
    <row r="546" spans="2:17" ht="15.75" hidden="1">
      <c r="B546" s="70" t="s">
        <v>323</v>
      </c>
      <c r="C546" s="73">
        <v>0</v>
      </c>
      <c r="H546" s="71"/>
      <c r="Q546" s="142"/>
    </row>
    <row r="547" spans="2:17" ht="15.75" hidden="1">
      <c r="B547" s="70"/>
      <c r="C547" s="73"/>
      <c r="H547" s="71"/>
      <c r="Q547" s="142"/>
    </row>
    <row r="548" spans="1:8" ht="76.5" hidden="1">
      <c r="A548" s="57" t="s">
        <v>195</v>
      </c>
      <c r="B548" s="13" t="s">
        <v>229</v>
      </c>
      <c r="H548" s="80"/>
    </row>
    <row r="549" spans="2:8" ht="15.75" hidden="1">
      <c r="B549" s="70"/>
      <c r="H549" s="80"/>
    </row>
    <row r="550" spans="2:17" ht="15.75" hidden="1">
      <c r="B550" s="70" t="s">
        <v>323</v>
      </c>
      <c r="C550" s="73">
        <v>0</v>
      </c>
      <c r="H550" s="71"/>
      <c r="Q550" s="142"/>
    </row>
    <row r="551" spans="2:17" ht="15.75" hidden="1">
      <c r="B551" s="70"/>
      <c r="C551" s="73"/>
      <c r="H551" s="71"/>
      <c r="Q551" s="142"/>
    </row>
    <row r="552" spans="1:8" ht="89.25" hidden="1">
      <c r="A552" s="57" t="s">
        <v>152</v>
      </c>
      <c r="B552" s="13" t="s">
        <v>153</v>
      </c>
      <c r="H552" s="80"/>
    </row>
    <row r="553" spans="2:8" ht="15.75" hidden="1">
      <c r="B553" s="70"/>
      <c r="H553" s="80"/>
    </row>
    <row r="554" spans="2:17" ht="15.75" hidden="1">
      <c r="B554" s="70" t="s">
        <v>323</v>
      </c>
      <c r="C554" s="73">
        <v>0</v>
      </c>
      <c r="H554" s="71"/>
      <c r="Q554" s="142"/>
    </row>
    <row r="555" spans="2:17" ht="15.75" hidden="1">
      <c r="B555" s="70"/>
      <c r="H555" s="71"/>
      <c r="Q555" s="142"/>
    </row>
    <row r="556" spans="1:8" ht="89.25" hidden="1">
      <c r="A556" s="57" t="s">
        <v>41</v>
      </c>
      <c r="B556" s="13" t="s">
        <v>40</v>
      </c>
      <c r="H556" s="80"/>
    </row>
    <row r="557" spans="2:8" ht="15.75" hidden="1">
      <c r="B557" s="70"/>
      <c r="H557" s="80"/>
    </row>
    <row r="558" spans="2:17" ht="15.75" hidden="1">
      <c r="B558" s="70" t="s">
        <v>323</v>
      </c>
      <c r="C558" s="73">
        <v>0</v>
      </c>
      <c r="H558" s="71"/>
      <c r="Q558" s="142"/>
    </row>
    <row r="559" spans="2:17" ht="15.75" hidden="1">
      <c r="B559" s="70"/>
      <c r="H559" s="71"/>
      <c r="Q559" s="142"/>
    </row>
    <row r="560" spans="1:8" ht="76.5" hidden="1">
      <c r="A560" s="57" t="s">
        <v>196</v>
      </c>
      <c r="B560" s="13" t="s">
        <v>230</v>
      </c>
      <c r="H560" s="80"/>
    </row>
    <row r="561" spans="2:8" ht="15.75" hidden="1">
      <c r="B561" s="70"/>
      <c r="H561" s="80"/>
    </row>
    <row r="562" spans="2:17" ht="15.75" hidden="1">
      <c r="B562" s="70" t="s">
        <v>323</v>
      </c>
      <c r="C562" s="73">
        <v>0</v>
      </c>
      <c r="H562" s="71"/>
      <c r="Q562" s="142"/>
    </row>
    <row r="563" spans="2:17" ht="15.75" hidden="1">
      <c r="B563" s="70"/>
      <c r="C563" s="73"/>
      <c r="H563" s="71"/>
      <c r="Q563" s="142"/>
    </row>
    <row r="564" spans="1:8" ht="89.25" hidden="1">
      <c r="A564" s="57" t="s">
        <v>197</v>
      </c>
      <c r="B564" s="13" t="s">
        <v>231</v>
      </c>
      <c r="H564" s="80"/>
    </row>
    <row r="565" spans="2:8" ht="15.75" hidden="1">
      <c r="B565" s="70"/>
      <c r="H565" s="80"/>
    </row>
    <row r="566" spans="2:17" ht="15.75" hidden="1">
      <c r="B566" s="70" t="s">
        <v>323</v>
      </c>
      <c r="C566" s="73">
        <v>0</v>
      </c>
      <c r="H566" s="71"/>
      <c r="Q566" s="142"/>
    </row>
    <row r="567" spans="2:17" ht="15.75" hidden="1">
      <c r="B567" s="70"/>
      <c r="C567" s="73"/>
      <c r="H567" s="71"/>
      <c r="Q567" s="142"/>
    </row>
    <row r="568" spans="1:8" ht="76.5" hidden="1">
      <c r="A568" s="57" t="s">
        <v>222</v>
      </c>
      <c r="B568" s="13" t="s">
        <v>223</v>
      </c>
      <c r="H568" s="80"/>
    </row>
    <row r="569" spans="2:8" ht="15.75" hidden="1">
      <c r="B569" s="70"/>
      <c r="H569" s="80"/>
    </row>
    <row r="570" spans="2:17" ht="15.75" hidden="1">
      <c r="B570" s="70" t="s">
        <v>323</v>
      </c>
      <c r="C570" s="73">
        <v>0</v>
      </c>
      <c r="H570" s="71"/>
      <c r="Q570" s="142"/>
    </row>
    <row r="571" spans="2:17" ht="15.75" hidden="1">
      <c r="B571" s="70"/>
      <c r="H571" s="71"/>
      <c r="Q571" s="142"/>
    </row>
    <row r="572" spans="1:8" ht="76.5" hidden="1">
      <c r="A572" s="57" t="s">
        <v>198</v>
      </c>
      <c r="B572" s="13" t="s">
        <v>157</v>
      </c>
      <c r="H572" s="80"/>
    </row>
    <row r="573" spans="2:8" ht="15.75" hidden="1">
      <c r="B573" s="70"/>
      <c r="H573" s="80"/>
    </row>
    <row r="574" spans="2:17" ht="15.75" hidden="1">
      <c r="B574" s="70" t="s">
        <v>323</v>
      </c>
      <c r="C574" s="73">
        <v>0</v>
      </c>
      <c r="H574" s="71"/>
      <c r="Q574" s="142"/>
    </row>
    <row r="575" spans="2:17" ht="15.75" hidden="1">
      <c r="B575" s="70"/>
      <c r="C575" s="73"/>
      <c r="H575" s="71"/>
      <c r="Q575" s="142"/>
    </row>
    <row r="576" spans="1:8" ht="76.5" hidden="1">
      <c r="A576" s="57" t="s">
        <v>199</v>
      </c>
      <c r="B576" s="13" t="s">
        <v>158</v>
      </c>
      <c r="H576" s="80"/>
    </row>
    <row r="577" spans="2:8" ht="15.75" hidden="1">
      <c r="B577" s="70"/>
      <c r="H577" s="80"/>
    </row>
    <row r="578" spans="2:17" ht="15.75" hidden="1">
      <c r="B578" s="70" t="s">
        <v>323</v>
      </c>
      <c r="C578" s="73">
        <v>0</v>
      </c>
      <c r="H578" s="71"/>
      <c r="Q578" s="142"/>
    </row>
    <row r="579" spans="2:17" ht="15.75" hidden="1">
      <c r="B579" s="70"/>
      <c r="H579" s="71"/>
      <c r="Q579" s="142"/>
    </row>
    <row r="580" spans="1:8" ht="76.5" hidden="1">
      <c r="A580" s="57" t="s">
        <v>200</v>
      </c>
      <c r="B580" s="13" t="s">
        <v>159</v>
      </c>
      <c r="H580" s="80"/>
    </row>
    <row r="581" spans="2:8" ht="15.75" hidden="1">
      <c r="B581" s="70"/>
      <c r="H581" s="80"/>
    </row>
    <row r="582" spans="2:17" ht="15.75" hidden="1">
      <c r="B582" s="70" t="s">
        <v>323</v>
      </c>
      <c r="C582" s="73">
        <v>0</v>
      </c>
      <c r="H582" s="71"/>
      <c r="Q582" s="142"/>
    </row>
    <row r="583" spans="2:17" ht="15.75" hidden="1">
      <c r="B583" s="70"/>
      <c r="C583" s="73"/>
      <c r="H583" s="71"/>
      <c r="Q583" s="142"/>
    </row>
    <row r="584" spans="1:8" ht="76.5" hidden="1">
      <c r="A584" s="57" t="s">
        <v>201</v>
      </c>
      <c r="B584" s="13" t="s">
        <v>160</v>
      </c>
      <c r="H584" s="80"/>
    </row>
    <row r="585" spans="2:8" ht="15.75" hidden="1">
      <c r="B585" s="70"/>
      <c r="H585" s="80"/>
    </row>
    <row r="586" spans="2:17" ht="15.75" hidden="1">
      <c r="B586" s="70" t="s">
        <v>323</v>
      </c>
      <c r="C586" s="73">
        <v>0</v>
      </c>
      <c r="H586" s="71"/>
      <c r="Q586" s="142"/>
    </row>
    <row r="587" spans="2:17" ht="15.75" hidden="1">
      <c r="B587" s="70"/>
      <c r="H587" s="71"/>
      <c r="Q587" s="142"/>
    </row>
    <row r="588" spans="1:8" ht="76.5" hidden="1">
      <c r="A588" s="57" t="s">
        <v>202</v>
      </c>
      <c r="B588" s="13" t="s">
        <v>170</v>
      </c>
      <c r="H588" s="80"/>
    </row>
    <row r="589" spans="2:8" ht="15.75" hidden="1">
      <c r="B589" s="70"/>
      <c r="H589" s="80"/>
    </row>
    <row r="590" spans="2:17" ht="15.75" hidden="1">
      <c r="B590" s="70" t="s">
        <v>323</v>
      </c>
      <c r="C590" s="73">
        <v>0</v>
      </c>
      <c r="H590" s="71"/>
      <c r="Q590" s="142"/>
    </row>
    <row r="591" spans="2:17" ht="15.75" hidden="1">
      <c r="B591" s="70"/>
      <c r="C591" s="73"/>
      <c r="H591" s="71"/>
      <c r="Q591" s="142"/>
    </row>
    <row r="592" spans="1:8" ht="76.5" hidden="1">
      <c r="A592" s="57" t="s">
        <v>203</v>
      </c>
      <c r="B592" s="13" t="s">
        <v>171</v>
      </c>
      <c r="H592" s="80"/>
    </row>
    <row r="593" spans="2:8" ht="15.75" hidden="1">
      <c r="B593" s="70"/>
      <c r="H593" s="80"/>
    </row>
    <row r="594" spans="2:17" ht="15.75" hidden="1">
      <c r="B594" s="70" t="s">
        <v>323</v>
      </c>
      <c r="C594" s="73">
        <v>0</v>
      </c>
      <c r="H594" s="71"/>
      <c r="Q594" s="142"/>
    </row>
    <row r="595" spans="2:17" ht="15.75" hidden="1">
      <c r="B595" s="70"/>
      <c r="C595" s="73"/>
      <c r="H595" s="71"/>
      <c r="Q595" s="142"/>
    </row>
    <row r="596" spans="1:8" ht="76.5" hidden="1">
      <c r="A596" s="57" t="s">
        <v>49</v>
      </c>
      <c r="B596" s="13" t="s">
        <v>50</v>
      </c>
      <c r="H596" s="80"/>
    </row>
    <row r="597" spans="2:8" ht="15.75" hidden="1">
      <c r="B597" s="70"/>
      <c r="H597" s="80"/>
    </row>
    <row r="598" spans="2:17" ht="15.75" hidden="1">
      <c r="B598" s="70" t="s">
        <v>323</v>
      </c>
      <c r="C598" s="73">
        <v>0</v>
      </c>
      <c r="H598" s="71"/>
      <c r="Q598" s="142"/>
    </row>
    <row r="599" spans="2:17" ht="15.75" hidden="1">
      <c r="B599" s="70"/>
      <c r="H599" s="71"/>
      <c r="Q599" s="142"/>
    </row>
    <row r="600" spans="1:8" ht="89.25" hidden="1">
      <c r="A600" s="57" t="s">
        <v>164</v>
      </c>
      <c r="B600" s="13" t="s">
        <v>165</v>
      </c>
      <c r="H600" s="80"/>
    </row>
    <row r="601" spans="2:8" ht="15.75" hidden="1">
      <c r="B601" s="70"/>
      <c r="H601" s="80"/>
    </row>
    <row r="602" spans="2:17" ht="15.75" hidden="1">
      <c r="B602" s="70" t="s">
        <v>323</v>
      </c>
      <c r="C602" s="73">
        <v>0</v>
      </c>
      <c r="H602" s="71"/>
      <c r="Q602" s="142"/>
    </row>
    <row r="603" spans="2:8" ht="15.75" hidden="1">
      <c r="B603" s="70"/>
      <c r="C603" s="73"/>
      <c r="H603" s="71"/>
    </row>
    <row r="604" spans="1:17" ht="63.75" hidden="1">
      <c r="A604" s="9" t="s">
        <v>361</v>
      </c>
      <c r="B604" s="13" t="s">
        <v>84</v>
      </c>
      <c r="C604" s="100"/>
      <c r="D604" s="6"/>
      <c r="F604" s="6"/>
      <c r="G604" s="141"/>
      <c r="H604" s="22"/>
      <c r="Q604" s="134"/>
    </row>
    <row r="605" spans="1:17" ht="15.75" hidden="1">
      <c r="A605" s="9"/>
      <c r="B605" s="13"/>
      <c r="C605" s="6"/>
      <c r="D605" s="6"/>
      <c r="F605" s="6"/>
      <c r="G605" s="141"/>
      <c r="H605" s="6"/>
      <c r="Q605" s="134"/>
    </row>
    <row r="606" spans="1:17" ht="15.75" hidden="1">
      <c r="A606" s="9"/>
      <c r="B606" s="13" t="s">
        <v>323</v>
      </c>
      <c r="C606" s="7">
        <v>0</v>
      </c>
      <c r="D606" s="6"/>
      <c r="F606" s="6"/>
      <c r="G606" s="134"/>
      <c r="H606" s="6"/>
      <c r="Q606" s="134"/>
    </row>
    <row r="607" spans="2:8" ht="15.75" hidden="1">
      <c r="B607" s="70"/>
      <c r="H607" s="71"/>
    </row>
    <row r="608" spans="1:8" ht="76.5" hidden="1">
      <c r="A608" s="57" t="s">
        <v>307</v>
      </c>
      <c r="B608" s="95" t="s">
        <v>235</v>
      </c>
      <c r="H608" s="80"/>
    </row>
    <row r="609" spans="2:8" ht="15.75" hidden="1">
      <c r="B609" s="95"/>
      <c r="H609" s="80"/>
    </row>
    <row r="610" spans="2:8" ht="15.75" hidden="1">
      <c r="B610" s="70" t="s">
        <v>323</v>
      </c>
      <c r="C610" s="73">
        <v>0</v>
      </c>
      <c r="H610" s="71"/>
    </row>
    <row r="611" spans="2:15" ht="15.75" hidden="1">
      <c r="B611" s="70"/>
      <c r="H611" s="80"/>
      <c r="I611" s="60"/>
      <c r="J611" s="60"/>
      <c r="M611" s="60"/>
      <c r="N611" s="60"/>
      <c r="O611" s="60"/>
    </row>
    <row r="612" spans="1:15" ht="76.5" hidden="1">
      <c r="A612" s="57" t="s">
        <v>16</v>
      </c>
      <c r="B612" s="70" t="s">
        <v>69</v>
      </c>
      <c r="H612" s="80"/>
      <c r="I612" s="60"/>
      <c r="J612" s="60"/>
      <c r="M612" s="60"/>
      <c r="N612" s="60"/>
      <c r="O612" s="60"/>
    </row>
    <row r="613" spans="2:15" ht="15.75" hidden="1">
      <c r="B613" s="70"/>
      <c r="H613" s="80"/>
      <c r="I613" s="60"/>
      <c r="J613" s="60"/>
      <c r="M613" s="60"/>
      <c r="N613" s="60"/>
      <c r="O613" s="60"/>
    </row>
    <row r="614" spans="2:15" ht="15.75" hidden="1">
      <c r="B614" s="70" t="s">
        <v>323</v>
      </c>
      <c r="C614" s="73">
        <v>0</v>
      </c>
      <c r="H614" s="71"/>
      <c r="I614" s="60"/>
      <c r="J614" s="60"/>
      <c r="M614" s="60"/>
      <c r="N614" s="60"/>
      <c r="O614" s="60"/>
    </row>
    <row r="615" spans="2:15" ht="15.75" hidden="1">
      <c r="B615" s="70"/>
      <c r="H615" s="71"/>
      <c r="I615" s="60"/>
      <c r="J615" s="60"/>
      <c r="M615" s="60"/>
      <c r="N615" s="60"/>
      <c r="O615" s="60"/>
    </row>
    <row r="616" spans="1:17" s="8" customFormat="1" ht="76.5" hidden="1">
      <c r="A616" s="9" t="s">
        <v>19</v>
      </c>
      <c r="B616" s="13" t="s">
        <v>79</v>
      </c>
      <c r="C616" s="6"/>
      <c r="D616" s="6"/>
      <c r="E616" s="166"/>
      <c r="F616" s="6"/>
      <c r="G616" s="158"/>
      <c r="H616" s="22"/>
      <c r="Q616" s="134"/>
    </row>
    <row r="617" spans="1:17" s="8" customFormat="1" ht="15.75" hidden="1">
      <c r="A617" s="9"/>
      <c r="B617" s="13"/>
      <c r="C617" s="6"/>
      <c r="D617" s="6"/>
      <c r="E617" s="166"/>
      <c r="F617" s="6"/>
      <c r="G617" s="158"/>
      <c r="H617" s="22"/>
      <c r="Q617" s="134"/>
    </row>
    <row r="618" spans="1:17" s="8" customFormat="1" ht="15.75" hidden="1">
      <c r="A618" s="9"/>
      <c r="B618" s="13" t="s">
        <v>323</v>
      </c>
      <c r="C618" s="7">
        <v>0</v>
      </c>
      <c r="D618" s="6"/>
      <c r="E618" s="166"/>
      <c r="F618" s="6"/>
      <c r="G618" s="158"/>
      <c r="H618" s="6"/>
      <c r="Q618" s="134"/>
    </row>
    <row r="619" spans="1:17" s="8" customFormat="1" ht="15.75">
      <c r="A619" s="9"/>
      <c r="B619" s="13"/>
      <c r="C619" s="7"/>
      <c r="D619" s="6"/>
      <c r="E619" s="166"/>
      <c r="F619" s="6"/>
      <c r="G619" s="158"/>
      <c r="H619" s="6"/>
      <c r="Q619" s="134"/>
    </row>
    <row r="620" spans="1:17" s="8" customFormat="1" ht="76.5">
      <c r="A620" s="9" t="s">
        <v>42</v>
      </c>
      <c r="B620" s="13" t="s">
        <v>132</v>
      </c>
      <c r="C620" s="6"/>
      <c r="D620" s="6"/>
      <c r="E620" s="166"/>
      <c r="F620" s="6"/>
      <c r="G620" s="158"/>
      <c r="H620" s="22"/>
      <c r="Q620" s="134"/>
    </row>
    <row r="621" spans="1:17" s="8" customFormat="1" ht="15.75">
      <c r="A621" s="9"/>
      <c r="B621" s="13"/>
      <c r="C621" s="6"/>
      <c r="D621" s="6"/>
      <c r="E621" s="166"/>
      <c r="F621" s="6"/>
      <c r="G621" s="158"/>
      <c r="H621" s="22"/>
      <c r="Q621" s="134"/>
    </row>
    <row r="622" spans="1:17" s="8" customFormat="1" ht="15.75">
      <c r="A622" s="9"/>
      <c r="B622" s="13" t="s">
        <v>323</v>
      </c>
      <c r="C622" s="100">
        <v>1</v>
      </c>
      <c r="D622" s="6"/>
      <c r="E622" s="166"/>
      <c r="F622" s="6"/>
      <c r="G622" s="158"/>
      <c r="H622" s="6"/>
      <c r="Q622" s="134"/>
    </row>
    <row r="623" spans="1:17" s="8" customFormat="1" ht="15.75" hidden="1">
      <c r="A623" s="9"/>
      <c r="B623" s="13"/>
      <c r="C623" s="7"/>
      <c r="D623" s="6"/>
      <c r="E623" s="166"/>
      <c r="F623" s="6"/>
      <c r="G623" s="158"/>
      <c r="H623" s="6"/>
      <c r="Q623" s="134"/>
    </row>
    <row r="624" spans="1:17" s="8" customFormat="1" ht="89.25" hidden="1">
      <c r="A624" s="9" t="s">
        <v>250</v>
      </c>
      <c r="B624" s="13" t="s">
        <v>257</v>
      </c>
      <c r="C624" s="6"/>
      <c r="D624" s="6"/>
      <c r="E624" s="166"/>
      <c r="F624" s="6"/>
      <c r="G624" s="158"/>
      <c r="H624" s="22"/>
      <c r="Q624" s="134"/>
    </row>
    <row r="625" spans="1:17" s="8" customFormat="1" ht="15.75" hidden="1">
      <c r="A625" s="9"/>
      <c r="B625" s="13"/>
      <c r="C625" s="6"/>
      <c r="D625" s="6"/>
      <c r="E625" s="166"/>
      <c r="F625" s="6"/>
      <c r="G625" s="158"/>
      <c r="H625" s="22"/>
      <c r="Q625" s="134"/>
    </row>
    <row r="626" spans="1:17" s="8" customFormat="1" ht="15.75" hidden="1">
      <c r="A626" s="9"/>
      <c r="B626" s="13" t="s">
        <v>323</v>
      </c>
      <c r="C626" s="7">
        <v>0</v>
      </c>
      <c r="D626" s="6"/>
      <c r="E626" s="166"/>
      <c r="F626" s="6"/>
      <c r="G626" s="158"/>
      <c r="H626" s="6"/>
      <c r="Q626" s="134"/>
    </row>
    <row r="627" spans="1:17" s="8" customFormat="1" ht="15.75" hidden="1">
      <c r="A627" s="9"/>
      <c r="B627" s="13"/>
      <c r="C627" s="7"/>
      <c r="D627" s="6"/>
      <c r="E627" s="166"/>
      <c r="F627" s="6"/>
      <c r="G627" s="158"/>
      <c r="H627" s="6"/>
      <c r="Q627" s="134"/>
    </row>
    <row r="628" spans="1:17" s="8" customFormat="1" ht="76.5" hidden="1">
      <c r="A628" s="9" t="s">
        <v>251</v>
      </c>
      <c r="B628" s="13" t="s">
        <v>256</v>
      </c>
      <c r="C628" s="6"/>
      <c r="D628" s="6"/>
      <c r="E628" s="166"/>
      <c r="F628" s="6"/>
      <c r="G628" s="158"/>
      <c r="H628" s="22"/>
      <c r="Q628" s="134"/>
    </row>
    <row r="629" spans="1:17" s="8" customFormat="1" ht="15.75" hidden="1">
      <c r="A629" s="9"/>
      <c r="B629" s="13"/>
      <c r="C629" s="6"/>
      <c r="D629" s="6"/>
      <c r="E629" s="166"/>
      <c r="F629" s="6"/>
      <c r="G629" s="158"/>
      <c r="H629" s="22"/>
      <c r="Q629" s="134"/>
    </row>
    <row r="630" spans="1:17" s="8" customFormat="1" ht="15.75" hidden="1">
      <c r="A630" s="9"/>
      <c r="B630" s="13" t="s">
        <v>72</v>
      </c>
      <c r="C630" s="7">
        <v>0</v>
      </c>
      <c r="D630" s="6"/>
      <c r="E630" s="166"/>
      <c r="F630" s="6"/>
      <c r="G630" s="158"/>
      <c r="H630" s="6"/>
      <c r="Q630" s="134"/>
    </row>
    <row r="631" spans="1:17" s="8" customFormat="1" ht="15.75" hidden="1">
      <c r="A631" s="9"/>
      <c r="B631" s="13"/>
      <c r="C631" s="7"/>
      <c r="D631" s="6"/>
      <c r="E631" s="166"/>
      <c r="F631" s="6"/>
      <c r="G631" s="158"/>
      <c r="H631" s="6"/>
      <c r="Q631" s="134"/>
    </row>
    <row r="632" spans="1:17" s="8" customFormat="1" ht="76.5" hidden="1">
      <c r="A632" s="9" t="s">
        <v>308</v>
      </c>
      <c r="B632" s="13" t="s">
        <v>238</v>
      </c>
      <c r="C632" s="6"/>
      <c r="D632" s="6"/>
      <c r="E632" s="166"/>
      <c r="F632" s="6"/>
      <c r="G632" s="158"/>
      <c r="H632" s="22"/>
      <c r="Q632" s="134"/>
    </row>
    <row r="633" spans="1:17" s="8" customFormat="1" ht="15.75" hidden="1">
      <c r="A633" s="9"/>
      <c r="B633" s="13"/>
      <c r="C633" s="6"/>
      <c r="D633" s="6"/>
      <c r="E633" s="166"/>
      <c r="F633" s="6"/>
      <c r="G633" s="158"/>
      <c r="H633" s="22"/>
      <c r="Q633" s="134"/>
    </row>
    <row r="634" spans="1:17" s="8" customFormat="1" ht="15.75" hidden="1">
      <c r="A634" s="9"/>
      <c r="B634" s="13" t="s">
        <v>72</v>
      </c>
      <c r="C634" s="7">
        <v>0</v>
      </c>
      <c r="D634" s="6"/>
      <c r="E634" s="166"/>
      <c r="F634" s="6"/>
      <c r="G634" s="158"/>
      <c r="H634" s="6"/>
      <c r="K634" s="107"/>
      <c r="Q634" s="134"/>
    </row>
    <row r="635" spans="1:17" s="8" customFormat="1" ht="15.75" hidden="1">
      <c r="A635" s="9"/>
      <c r="B635" s="13"/>
      <c r="C635" s="7"/>
      <c r="D635" s="6"/>
      <c r="E635" s="166"/>
      <c r="F635" s="6"/>
      <c r="G635" s="158"/>
      <c r="H635" s="6"/>
      <c r="K635" s="107"/>
      <c r="Q635" s="134"/>
    </row>
    <row r="636" spans="1:17" s="8" customFormat="1" ht="140.25" hidden="1">
      <c r="A636" s="9" t="s">
        <v>218</v>
      </c>
      <c r="B636" s="13" t="s">
        <v>220</v>
      </c>
      <c r="C636" s="6"/>
      <c r="D636" s="6"/>
      <c r="E636" s="166"/>
      <c r="F636" s="6"/>
      <c r="G636" s="158"/>
      <c r="H636" s="22"/>
      <c r="J636" s="13"/>
      <c r="Q636" s="134"/>
    </row>
    <row r="637" spans="1:17" s="8" customFormat="1" ht="15.75" hidden="1">
      <c r="A637" s="9"/>
      <c r="B637" s="13"/>
      <c r="C637" s="6"/>
      <c r="D637" s="6"/>
      <c r="E637" s="166"/>
      <c r="F637" s="6"/>
      <c r="G637" s="158"/>
      <c r="H637" s="22"/>
      <c r="Q637" s="134"/>
    </row>
    <row r="638" spans="1:17" s="8" customFormat="1" ht="15.75" hidden="1">
      <c r="A638" s="9"/>
      <c r="B638" s="13" t="s">
        <v>72</v>
      </c>
      <c r="C638" s="7">
        <v>0</v>
      </c>
      <c r="D638" s="6"/>
      <c r="E638" s="166"/>
      <c r="F638" s="6"/>
      <c r="G638" s="158"/>
      <c r="H638" s="6"/>
      <c r="K638" s="107"/>
      <c r="Q638" s="134"/>
    </row>
    <row r="639" spans="1:17" s="8" customFormat="1" ht="15.75" hidden="1">
      <c r="A639" s="9"/>
      <c r="B639" s="13"/>
      <c r="C639" s="7"/>
      <c r="D639" s="6"/>
      <c r="E639" s="166"/>
      <c r="F639" s="6"/>
      <c r="G639" s="158"/>
      <c r="H639" s="6"/>
      <c r="K639" s="107"/>
      <c r="Q639" s="134"/>
    </row>
    <row r="640" spans="1:17" s="8" customFormat="1" ht="127.5" hidden="1">
      <c r="A640" s="9" t="s">
        <v>219</v>
      </c>
      <c r="B640" s="13" t="s">
        <v>258</v>
      </c>
      <c r="C640" s="6"/>
      <c r="D640" s="6"/>
      <c r="E640" s="166"/>
      <c r="F640" s="6"/>
      <c r="G640" s="158"/>
      <c r="H640" s="22"/>
      <c r="J640" s="13"/>
      <c r="Q640" s="134"/>
    </row>
    <row r="641" spans="1:17" s="8" customFormat="1" ht="15.75" hidden="1">
      <c r="A641" s="9"/>
      <c r="B641" s="13"/>
      <c r="C641" s="6"/>
      <c r="D641" s="6"/>
      <c r="E641" s="166"/>
      <c r="F641" s="6"/>
      <c r="G641" s="158"/>
      <c r="H641" s="22"/>
      <c r="Q641" s="134"/>
    </row>
    <row r="642" spans="1:17" s="8" customFormat="1" ht="15.75" hidden="1">
      <c r="A642" s="9"/>
      <c r="B642" s="13" t="s">
        <v>72</v>
      </c>
      <c r="C642" s="7">
        <v>0</v>
      </c>
      <c r="D642" s="6"/>
      <c r="E642" s="166"/>
      <c r="F642" s="6"/>
      <c r="G642" s="158"/>
      <c r="H642" s="6"/>
      <c r="K642" s="107"/>
      <c r="Q642" s="134"/>
    </row>
    <row r="643" spans="1:17" s="8" customFormat="1" ht="15.75" hidden="1">
      <c r="A643" s="9"/>
      <c r="B643" s="13"/>
      <c r="C643" s="7"/>
      <c r="D643" s="6"/>
      <c r="E643" s="166"/>
      <c r="F643" s="6"/>
      <c r="G643" s="158"/>
      <c r="H643" s="6"/>
      <c r="K643" s="107"/>
      <c r="Q643" s="134"/>
    </row>
    <row r="644" spans="1:17" s="8" customFormat="1" ht="96.75" customHeight="1" hidden="1">
      <c r="A644" s="9" t="s">
        <v>244</v>
      </c>
      <c r="B644" s="13" t="s">
        <v>245</v>
      </c>
      <c r="C644" s="6"/>
      <c r="D644" s="6"/>
      <c r="E644" s="166"/>
      <c r="F644" s="6"/>
      <c r="G644" s="158"/>
      <c r="H644" s="22"/>
      <c r="Q644" s="134"/>
    </row>
    <row r="645" spans="1:17" s="8" customFormat="1" ht="15.75" hidden="1">
      <c r="A645" s="9"/>
      <c r="B645" s="13"/>
      <c r="C645" s="6"/>
      <c r="D645" s="6"/>
      <c r="E645" s="166"/>
      <c r="F645" s="6"/>
      <c r="G645" s="158"/>
      <c r="H645" s="22"/>
      <c r="Q645" s="134"/>
    </row>
    <row r="646" spans="1:17" s="8" customFormat="1" ht="15.75" hidden="1">
      <c r="A646" s="9"/>
      <c r="B646" s="13" t="s">
        <v>72</v>
      </c>
      <c r="C646" s="7">
        <v>0</v>
      </c>
      <c r="D646" s="6"/>
      <c r="E646" s="166"/>
      <c r="F646" s="6"/>
      <c r="G646" s="158"/>
      <c r="H646" s="6"/>
      <c r="K646" s="107"/>
      <c r="Q646" s="134"/>
    </row>
    <row r="647" spans="1:17" s="8" customFormat="1" ht="15.75" hidden="1">
      <c r="A647" s="9"/>
      <c r="B647" s="13"/>
      <c r="C647" s="6"/>
      <c r="D647" s="6"/>
      <c r="E647" s="166"/>
      <c r="F647" s="6"/>
      <c r="G647" s="158"/>
      <c r="H647" s="6"/>
      <c r="K647" s="107"/>
      <c r="Q647" s="134"/>
    </row>
    <row r="648" spans="1:17" s="8" customFormat="1" ht="105" customHeight="1" hidden="1">
      <c r="A648" s="9" t="s">
        <v>20</v>
      </c>
      <c r="B648" s="13" t="s">
        <v>237</v>
      </c>
      <c r="C648" s="6"/>
      <c r="D648" s="6"/>
      <c r="E648" s="166"/>
      <c r="F648" s="6"/>
      <c r="G648" s="158"/>
      <c r="H648" s="22"/>
      <c r="Q648" s="134"/>
    </row>
    <row r="649" spans="1:17" s="8" customFormat="1" ht="15.75" hidden="1">
      <c r="A649" s="9"/>
      <c r="B649" s="13"/>
      <c r="C649" s="6"/>
      <c r="D649" s="6"/>
      <c r="E649" s="166"/>
      <c r="F649" s="6"/>
      <c r="G649" s="158"/>
      <c r="H649" s="22"/>
      <c r="Q649" s="134"/>
    </row>
    <row r="650" spans="1:17" s="8" customFormat="1" ht="15.75" hidden="1">
      <c r="A650" s="9"/>
      <c r="B650" s="13" t="s">
        <v>72</v>
      </c>
      <c r="C650" s="7">
        <v>0</v>
      </c>
      <c r="D650" s="6"/>
      <c r="E650" s="166"/>
      <c r="F650" s="6"/>
      <c r="G650" s="158"/>
      <c r="H650" s="6"/>
      <c r="K650" s="107"/>
      <c r="Q650" s="134"/>
    </row>
    <row r="651" spans="2:15" ht="15.75" hidden="1">
      <c r="B651" s="70"/>
      <c r="H651" s="80"/>
      <c r="I651" s="60"/>
      <c r="J651" s="60"/>
      <c r="M651" s="60"/>
      <c r="N651" s="60"/>
      <c r="O651" s="60"/>
    </row>
    <row r="652" spans="1:17" s="8" customFormat="1" ht="63.75" hidden="1">
      <c r="A652" s="9" t="s">
        <v>71</v>
      </c>
      <c r="B652" s="13" t="s">
        <v>78</v>
      </c>
      <c r="C652" s="6"/>
      <c r="D652" s="6"/>
      <c r="E652" s="166"/>
      <c r="F652" s="6"/>
      <c r="G652" s="158"/>
      <c r="H652" s="22"/>
      <c r="Q652" s="134"/>
    </row>
    <row r="653" spans="1:17" s="8" customFormat="1" ht="15.75" hidden="1">
      <c r="A653" s="9"/>
      <c r="B653" s="13"/>
      <c r="C653" s="6"/>
      <c r="D653" s="6"/>
      <c r="E653" s="166"/>
      <c r="F653" s="6"/>
      <c r="G653" s="158"/>
      <c r="H653" s="22"/>
      <c r="Q653" s="134"/>
    </row>
    <row r="654" spans="1:17" s="8" customFormat="1" ht="15.75" hidden="1">
      <c r="A654" s="9"/>
      <c r="B654" s="13" t="s">
        <v>323</v>
      </c>
      <c r="C654" s="106">
        <v>0</v>
      </c>
      <c r="D654" s="6"/>
      <c r="E654" s="166"/>
      <c r="F654" s="6"/>
      <c r="G654" s="158"/>
      <c r="H654" s="6"/>
      <c r="Q654" s="134"/>
    </row>
    <row r="655" spans="1:17" s="8" customFormat="1" ht="15.75" hidden="1">
      <c r="A655" s="9"/>
      <c r="B655" s="13"/>
      <c r="C655" s="106"/>
      <c r="D655" s="6"/>
      <c r="E655" s="166"/>
      <c r="F655" s="6"/>
      <c r="G655" s="158"/>
      <c r="H655" s="6"/>
      <c r="Q655" s="134"/>
    </row>
    <row r="656" spans="1:17" s="8" customFormat="1" ht="63.75" hidden="1">
      <c r="A656" s="9" t="s">
        <v>43</v>
      </c>
      <c r="B656" s="13" t="s">
        <v>44</v>
      </c>
      <c r="C656" s="6"/>
      <c r="D656" s="6"/>
      <c r="E656" s="166"/>
      <c r="F656" s="6"/>
      <c r="G656" s="158"/>
      <c r="H656" s="22"/>
      <c r="Q656" s="134"/>
    </row>
    <row r="657" spans="1:17" s="8" customFormat="1" ht="15.75" hidden="1">
      <c r="A657" s="9"/>
      <c r="B657" s="13"/>
      <c r="C657" s="6"/>
      <c r="D657" s="6"/>
      <c r="E657" s="166"/>
      <c r="F657" s="6"/>
      <c r="G657" s="158"/>
      <c r="H657" s="22"/>
      <c r="Q657" s="134"/>
    </row>
    <row r="658" spans="1:17" s="8" customFormat="1" ht="15.75" hidden="1">
      <c r="A658" s="9"/>
      <c r="B658" s="13" t="s">
        <v>323</v>
      </c>
      <c r="C658" s="106">
        <v>0</v>
      </c>
      <c r="D658" s="6"/>
      <c r="E658" s="166"/>
      <c r="F658" s="6"/>
      <c r="G658" s="158"/>
      <c r="H658" s="6"/>
      <c r="Q658" s="134"/>
    </row>
    <row r="659" spans="1:17" s="8" customFormat="1" ht="15.75" hidden="1">
      <c r="A659" s="9"/>
      <c r="B659" s="13"/>
      <c r="C659" s="100"/>
      <c r="D659" s="6"/>
      <c r="E659" s="166"/>
      <c r="F659" s="6"/>
      <c r="G659" s="158"/>
      <c r="H659" s="6"/>
      <c r="Q659" s="134"/>
    </row>
    <row r="660" spans="1:17" s="8" customFormat="1" ht="92.25" customHeight="1" hidden="1">
      <c r="A660" s="9" t="s">
        <v>51</v>
      </c>
      <c r="B660" s="13" t="s">
        <v>52</v>
      </c>
      <c r="C660" s="6"/>
      <c r="D660" s="6"/>
      <c r="E660" s="166"/>
      <c r="F660" s="6"/>
      <c r="G660" s="158"/>
      <c r="H660" s="22"/>
      <c r="Q660" s="134"/>
    </row>
    <row r="661" spans="1:17" s="8" customFormat="1" ht="15.75" hidden="1">
      <c r="A661" s="9"/>
      <c r="B661" s="13"/>
      <c r="C661" s="6"/>
      <c r="D661" s="6"/>
      <c r="E661" s="166"/>
      <c r="F661" s="6"/>
      <c r="G661" s="158"/>
      <c r="H661" s="22"/>
      <c r="Q661" s="134"/>
    </row>
    <row r="662" spans="1:17" s="8" customFormat="1" ht="15.75" hidden="1">
      <c r="A662" s="9"/>
      <c r="B662" s="13" t="s">
        <v>72</v>
      </c>
      <c r="C662" s="106">
        <v>0</v>
      </c>
      <c r="D662" s="6"/>
      <c r="E662" s="166"/>
      <c r="F662" s="6"/>
      <c r="G662" s="158"/>
      <c r="H662" s="6"/>
      <c r="Q662" s="134"/>
    </row>
    <row r="663" spans="1:17" s="8" customFormat="1" ht="15.75" hidden="1">
      <c r="A663" s="9"/>
      <c r="B663" s="13"/>
      <c r="C663" s="106"/>
      <c r="D663" s="6"/>
      <c r="E663" s="166"/>
      <c r="F663" s="6"/>
      <c r="G663" s="158"/>
      <c r="H663" s="6"/>
      <c r="Q663" s="134"/>
    </row>
    <row r="664" spans="1:17" s="8" customFormat="1" ht="63.75" hidden="1">
      <c r="A664" s="9" t="s">
        <v>259</v>
      </c>
      <c r="B664" s="13" t="s">
        <v>236</v>
      </c>
      <c r="C664" s="6"/>
      <c r="D664" s="6"/>
      <c r="E664" s="166"/>
      <c r="F664" s="6"/>
      <c r="G664" s="158"/>
      <c r="H664" s="22"/>
      <c r="Q664" s="134"/>
    </row>
    <row r="665" spans="1:17" s="8" customFormat="1" ht="15.75" hidden="1">
      <c r="A665" s="9"/>
      <c r="B665" s="13"/>
      <c r="C665" s="6"/>
      <c r="D665" s="6"/>
      <c r="E665" s="166"/>
      <c r="F665" s="6"/>
      <c r="G665" s="158"/>
      <c r="H665" s="22"/>
      <c r="Q665" s="134"/>
    </row>
    <row r="666" spans="1:17" s="8" customFormat="1" ht="15.75" hidden="1">
      <c r="A666" s="9"/>
      <c r="B666" s="13" t="s">
        <v>323</v>
      </c>
      <c r="C666" s="106">
        <v>0</v>
      </c>
      <c r="D666" s="6"/>
      <c r="E666" s="166"/>
      <c r="F666" s="6"/>
      <c r="G666" s="158"/>
      <c r="H666" s="6"/>
      <c r="Q666" s="134"/>
    </row>
    <row r="667" spans="1:17" s="8" customFormat="1" ht="15.75" hidden="1">
      <c r="A667" s="9"/>
      <c r="B667" s="13"/>
      <c r="C667" s="106"/>
      <c r="D667" s="6"/>
      <c r="E667" s="166"/>
      <c r="F667" s="6"/>
      <c r="G667" s="158"/>
      <c r="H667" s="6"/>
      <c r="Q667" s="134"/>
    </row>
    <row r="668" spans="1:17" s="8" customFormat="1" ht="63.75" hidden="1">
      <c r="A668" s="9" t="s">
        <v>260</v>
      </c>
      <c r="B668" s="13" t="s">
        <v>240</v>
      </c>
      <c r="C668" s="6"/>
      <c r="D668" s="6"/>
      <c r="E668" s="166"/>
      <c r="F668" s="6"/>
      <c r="G668" s="158"/>
      <c r="H668" s="22"/>
      <c r="Q668" s="134"/>
    </row>
    <row r="669" spans="1:17" s="8" customFormat="1" ht="15.75" hidden="1">
      <c r="A669" s="9"/>
      <c r="B669" s="13"/>
      <c r="C669" s="6"/>
      <c r="D669" s="6"/>
      <c r="E669" s="166"/>
      <c r="F669" s="6"/>
      <c r="G669" s="158"/>
      <c r="H669" s="22"/>
      <c r="Q669" s="134"/>
    </row>
    <row r="670" spans="1:17" s="8" customFormat="1" ht="15.75" hidden="1">
      <c r="A670" s="9"/>
      <c r="B670" s="13" t="s">
        <v>323</v>
      </c>
      <c r="C670" s="106">
        <v>0</v>
      </c>
      <c r="D670" s="6"/>
      <c r="E670" s="166"/>
      <c r="F670" s="6"/>
      <c r="G670" s="158"/>
      <c r="H670" s="6"/>
      <c r="Q670" s="141"/>
    </row>
    <row r="671" spans="1:17" s="8" customFormat="1" ht="15.75" hidden="1">
      <c r="A671" s="9"/>
      <c r="B671" s="13"/>
      <c r="C671" s="106"/>
      <c r="D671" s="6"/>
      <c r="E671" s="166"/>
      <c r="F671" s="6"/>
      <c r="G671" s="158"/>
      <c r="H671" s="6"/>
      <c r="Q671" s="141"/>
    </row>
    <row r="672" spans="1:17" s="8" customFormat="1" ht="38.25" hidden="1">
      <c r="A672" s="9" t="s">
        <v>246</v>
      </c>
      <c r="B672" s="13" t="s">
        <v>247</v>
      </c>
      <c r="C672" s="6"/>
      <c r="D672" s="6"/>
      <c r="E672" s="166"/>
      <c r="F672" s="6"/>
      <c r="G672" s="158"/>
      <c r="H672" s="22"/>
      <c r="Q672" s="134"/>
    </row>
    <row r="673" spans="1:17" s="8" customFormat="1" ht="15.75" hidden="1">
      <c r="A673" s="9"/>
      <c r="B673" s="13"/>
      <c r="C673" s="6"/>
      <c r="D673" s="6"/>
      <c r="E673" s="166"/>
      <c r="F673" s="6"/>
      <c r="G673" s="158"/>
      <c r="H673" s="22"/>
      <c r="Q673" s="134"/>
    </row>
    <row r="674" spans="1:17" s="8" customFormat="1" ht="15.75" hidden="1">
      <c r="A674" s="9"/>
      <c r="B674" s="13" t="s">
        <v>323</v>
      </c>
      <c r="C674" s="106">
        <v>0</v>
      </c>
      <c r="D674" s="6"/>
      <c r="E674" s="166"/>
      <c r="F674" s="6"/>
      <c r="G674" s="158"/>
      <c r="H674" s="6"/>
      <c r="Q674" s="134"/>
    </row>
    <row r="675" spans="2:15" ht="15.75">
      <c r="B675" s="70"/>
      <c r="H675" s="80"/>
      <c r="I675" s="60"/>
      <c r="J675" s="60"/>
      <c r="M675" s="60"/>
      <c r="N675" s="60"/>
      <c r="O675" s="60"/>
    </row>
    <row r="676" spans="1:8" ht="38.25">
      <c r="A676" s="57" t="s">
        <v>21</v>
      </c>
      <c r="B676" s="70" t="s">
        <v>102</v>
      </c>
      <c r="H676" s="80"/>
    </row>
    <row r="677" spans="2:8" ht="15.75">
      <c r="B677" s="70"/>
      <c r="H677" s="80"/>
    </row>
    <row r="678" spans="2:17" ht="15.75">
      <c r="B678" s="70" t="s">
        <v>323</v>
      </c>
      <c r="C678" s="71">
        <v>1</v>
      </c>
      <c r="H678" s="71"/>
      <c r="Q678" s="142"/>
    </row>
    <row r="679" spans="2:17" ht="15.75" hidden="1">
      <c r="B679" s="70"/>
      <c r="H679" s="80"/>
      <c r="Q679" s="139"/>
    </row>
    <row r="680" spans="1:17" ht="38.25" hidden="1">
      <c r="A680" s="108" t="s">
        <v>103</v>
      </c>
      <c r="B680" s="70" t="s">
        <v>65</v>
      </c>
      <c r="H680" s="80"/>
      <c r="Q680" s="139"/>
    </row>
    <row r="681" spans="2:17" ht="15.75" hidden="1">
      <c r="B681" s="70"/>
      <c r="H681" s="80"/>
      <c r="Q681" s="139"/>
    </row>
    <row r="682" spans="2:17" ht="15.75" hidden="1">
      <c r="B682" s="70" t="s">
        <v>323</v>
      </c>
      <c r="C682" s="73">
        <v>0</v>
      </c>
      <c r="H682" s="71"/>
      <c r="Q682" s="143"/>
    </row>
    <row r="683" spans="2:17" ht="15.75" hidden="1">
      <c r="B683" s="70"/>
      <c r="H683" s="71"/>
      <c r="Q683" s="139"/>
    </row>
    <row r="684" spans="1:17" ht="38.25" hidden="1">
      <c r="A684" s="108" t="s">
        <v>104</v>
      </c>
      <c r="B684" s="70" t="s">
        <v>66</v>
      </c>
      <c r="H684" s="80"/>
      <c r="Q684" s="139"/>
    </row>
    <row r="685" spans="2:17" ht="15.75" hidden="1">
      <c r="B685" s="70"/>
      <c r="H685" s="80"/>
      <c r="Q685" s="139"/>
    </row>
    <row r="686" spans="2:17" ht="15.75" hidden="1">
      <c r="B686" s="70" t="s">
        <v>323</v>
      </c>
      <c r="C686" s="73">
        <v>0</v>
      </c>
      <c r="H686" s="71"/>
      <c r="Q686" s="143"/>
    </row>
    <row r="687" spans="2:17" ht="15.75" hidden="1">
      <c r="B687" s="70"/>
      <c r="H687" s="71"/>
      <c r="Q687" s="143"/>
    </row>
    <row r="688" spans="1:17" ht="38.25" hidden="1">
      <c r="A688" s="108" t="s">
        <v>105</v>
      </c>
      <c r="B688" s="70" t="s">
        <v>310</v>
      </c>
      <c r="H688" s="80"/>
      <c r="Q688" s="139"/>
    </row>
    <row r="689" spans="2:17" ht="15.75" hidden="1">
      <c r="B689" s="70"/>
      <c r="H689" s="80"/>
      <c r="Q689" s="139"/>
    </row>
    <row r="690" spans="2:17" ht="15.75" hidden="1">
      <c r="B690" s="70" t="s">
        <v>323</v>
      </c>
      <c r="C690" s="73">
        <v>0</v>
      </c>
      <c r="H690" s="71"/>
      <c r="Q690" s="143"/>
    </row>
    <row r="691" spans="2:17" ht="15.75">
      <c r="B691" s="70"/>
      <c r="H691" s="71"/>
      <c r="Q691" s="142"/>
    </row>
    <row r="692" spans="1:8" ht="25.5">
      <c r="A692" s="57" t="s">
        <v>106</v>
      </c>
      <c r="B692" s="70" t="s">
        <v>32</v>
      </c>
      <c r="H692" s="80"/>
    </row>
    <row r="693" spans="2:8" ht="15.75">
      <c r="B693" s="70"/>
      <c r="H693" s="67"/>
    </row>
    <row r="694" spans="2:8" ht="15.75">
      <c r="B694" s="70" t="s">
        <v>322</v>
      </c>
      <c r="C694" s="71">
        <v>30</v>
      </c>
      <c r="H694" s="71"/>
    </row>
    <row r="695" spans="2:8" ht="15.75" hidden="1">
      <c r="B695" s="70"/>
      <c r="H695" s="80"/>
    </row>
    <row r="696" spans="1:17" s="8" customFormat="1" ht="63.75" hidden="1">
      <c r="A696" s="9" t="s">
        <v>107</v>
      </c>
      <c r="B696" s="13" t="s">
        <v>70</v>
      </c>
      <c r="C696" s="6"/>
      <c r="D696" s="6"/>
      <c r="E696" s="166"/>
      <c r="F696" s="6"/>
      <c r="G696" s="158"/>
      <c r="H696" s="22"/>
      <c r="Q696" s="134"/>
    </row>
    <row r="697" spans="1:17" s="8" customFormat="1" ht="15.75" hidden="1">
      <c r="A697" s="9"/>
      <c r="B697" s="13"/>
      <c r="C697" s="6"/>
      <c r="D697" s="6"/>
      <c r="E697" s="166"/>
      <c r="F697" s="6"/>
      <c r="G697" s="158"/>
      <c r="H697" s="22"/>
      <c r="Q697" s="134"/>
    </row>
    <row r="698" spans="1:17" s="8" customFormat="1" ht="15.75" hidden="1">
      <c r="A698" s="9"/>
      <c r="B698" s="13" t="s">
        <v>323</v>
      </c>
      <c r="C698" s="7">
        <v>0</v>
      </c>
      <c r="D698" s="6"/>
      <c r="E698" s="166"/>
      <c r="F698" s="6"/>
      <c r="G698" s="158"/>
      <c r="H698" s="6"/>
      <c r="Q698" s="134"/>
    </row>
    <row r="699" spans="1:17" s="8" customFormat="1" ht="15.75" hidden="1">
      <c r="A699" s="9"/>
      <c r="B699" s="13"/>
      <c r="C699" s="7"/>
      <c r="D699" s="6"/>
      <c r="E699" s="166"/>
      <c r="F699" s="6"/>
      <c r="G699" s="158"/>
      <c r="H699" s="6"/>
      <c r="Q699" s="134"/>
    </row>
    <row r="700" spans="1:17" s="8" customFormat="1" ht="76.5" hidden="1">
      <c r="A700" s="9" t="s">
        <v>143</v>
      </c>
      <c r="B700" s="13" t="s">
        <v>73</v>
      </c>
      <c r="C700" s="6"/>
      <c r="D700" s="6"/>
      <c r="E700" s="166"/>
      <c r="F700" s="6"/>
      <c r="G700" s="158"/>
      <c r="H700" s="22"/>
      <c r="Q700" s="134"/>
    </row>
    <row r="701" spans="1:17" s="8" customFormat="1" ht="15.75" hidden="1">
      <c r="A701" s="9"/>
      <c r="B701" s="13"/>
      <c r="C701" s="6"/>
      <c r="D701" s="6"/>
      <c r="E701" s="166"/>
      <c r="F701" s="6"/>
      <c r="G701" s="158"/>
      <c r="H701" s="22"/>
      <c r="Q701" s="134"/>
    </row>
    <row r="702" spans="1:17" s="8" customFormat="1" ht="15.75" hidden="1">
      <c r="A702" s="9"/>
      <c r="B702" s="13" t="s">
        <v>72</v>
      </c>
      <c r="C702" s="7">
        <v>0</v>
      </c>
      <c r="D702" s="6"/>
      <c r="E702" s="166"/>
      <c r="F702" s="6"/>
      <c r="G702" s="158"/>
      <c r="H702" s="6"/>
      <c r="Q702" s="141"/>
    </row>
    <row r="703" spans="1:17" s="8" customFormat="1" ht="15.75">
      <c r="A703" s="9"/>
      <c r="B703" s="13"/>
      <c r="C703" s="7"/>
      <c r="D703" s="6"/>
      <c r="E703" s="166"/>
      <c r="F703" s="6"/>
      <c r="G703" s="158"/>
      <c r="H703" s="6"/>
      <c r="Q703" s="141"/>
    </row>
    <row r="704" spans="1:17" s="8" customFormat="1" ht="38.25">
      <c r="A704" s="57" t="s">
        <v>252</v>
      </c>
      <c r="B704" s="70" t="s">
        <v>255</v>
      </c>
      <c r="C704" s="7"/>
      <c r="D704" s="6"/>
      <c r="E704" s="166"/>
      <c r="F704" s="6"/>
      <c r="G704" s="158"/>
      <c r="H704" s="6"/>
      <c r="Q704" s="141"/>
    </row>
    <row r="705" spans="1:17" s="8" customFormat="1" ht="15.75">
      <c r="A705" s="9"/>
      <c r="B705" s="13"/>
      <c r="C705" s="7"/>
      <c r="D705" s="6"/>
      <c r="E705" s="166"/>
      <c r="F705" s="6"/>
      <c r="G705" s="158"/>
      <c r="H705" s="6"/>
      <c r="Q705" s="141"/>
    </row>
    <row r="706" spans="1:17" s="8" customFormat="1" ht="15.75">
      <c r="A706" s="9"/>
      <c r="B706" s="70" t="s">
        <v>322</v>
      </c>
      <c r="C706" s="71">
        <v>30</v>
      </c>
      <c r="D706" s="6"/>
      <c r="E706" s="166"/>
      <c r="F706" s="6"/>
      <c r="G706" s="158"/>
      <c r="H706" s="6"/>
      <c r="Q706" s="141"/>
    </row>
    <row r="707" spans="1:17" s="8" customFormat="1" ht="15.75">
      <c r="A707" s="9"/>
      <c r="B707" s="13"/>
      <c r="C707" s="7"/>
      <c r="D707" s="6"/>
      <c r="E707" s="166"/>
      <c r="F707" s="6"/>
      <c r="G707" s="158"/>
      <c r="H707" s="6"/>
      <c r="Q707" s="141"/>
    </row>
    <row r="708" spans="1:17" s="8" customFormat="1" ht="25.5">
      <c r="A708" s="57" t="s">
        <v>253</v>
      </c>
      <c r="B708" s="70" t="s">
        <v>254</v>
      </c>
      <c r="C708" s="7"/>
      <c r="D708" s="6"/>
      <c r="E708" s="166"/>
      <c r="F708" s="6"/>
      <c r="G708" s="158"/>
      <c r="H708" s="6"/>
      <c r="Q708" s="141"/>
    </row>
    <row r="709" spans="1:17" s="8" customFormat="1" ht="15.75">
      <c r="A709" s="9"/>
      <c r="B709" s="13"/>
      <c r="C709" s="7"/>
      <c r="D709" s="6"/>
      <c r="E709" s="166"/>
      <c r="F709" s="6"/>
      <c r="G709" s="158"/>
      <c r="H709" s="6"/>
      <c r="Q709" s="141"/>
    </row>
    <row r="710" spans="1:17" s="8" customFormat="1" ht="15.75">
      <c r="A710" s="9"/>
      <c r="B710" s="70" t="s">
        <v>322</v>
      </c>
      <c r="C710" s="71">
        <v>30</v>
      </c>
      <c r="D710" s="6"/>
      <c r="E710" s="166"/>
      <c r="F710" s="6"/>
      <c r="G710" s="158"/>
      <c r="H710" s="6"/>
      <c r="Q710" s="141"/>
    </row>
    <row r="711" spans="1:17" s="8" customFormat="1" ht="15.75">
      <c r="A711" s="9"/>
      <c r="B711" s="13"/>
      <c r="C711" s="7"/>
      <c r="D711" s="6"/>
      <c r="E711" s="166"/>
      <c r="F711" s="6"/>
      <c r="G711" s="158"/>
      <c r="H711" s="6"/>
      <c r="Q711" s="141"/>
    </row>
    <row r="712" spans="1:17" s="83" customFormat="1" ht="63.75">
      <c r="A712" s="57" t="s">
        <v>144</v>
      </c>
      <c r="B712" s="70" t="s">
        <v>67</v>
      </c>
      <c r="C712" s="71"/>
      <c r="D712" s="71"/>
      <c r="E712" s="166"/>
      <c r="F712" s="71"/>
      <c r="G712" s="151"/>
      <c r="H712" s="80"/>
      <c r="I712" s="81"/>
      <c r="J712" s="82"/>
      <c r="M712" s="84"/>
      <c r="N712" s="84"/>
      <c r="O712" s="84"/>
      <c r="Q712" s="127"/>
    </row>
    <row r="713" spans="2:17" ht="15.75">
      <c r="B713" s="70"/>
      <c r="C713" s="78"/>
      <c r="D713" s="78"/>
      <c r="E713" s="170"/>
      <c r="F713" s="78"/>
      <c r="G713" s="155"/>
      <c r="H713" s="83"/>
      <c r="Q713" s="129"/>
    </row>
    <row r="714" spans="2:8" ht="15.75">
      <c r="B714" s="70" t="s">
        <v>341</v>
      </c>
      <c r="H714" s="71"/>
    </row>
    <row r="715" spans="2:8" ht="15.75">
      <c r="B715" s="70"/>
      <c r="H715" s="80"/>
    </row>
    <row r="716" spans="2:17" ht="15.75">
      <c r="B716" s="66" t="s">
        <v>324</v>
      </c>
      <c r="C716" s="75"/>
      <c r="D716" s="75"/>
      <c r="E716" s="167"/>
      <c r="F716" s="75"/>
      <c r="G716" s="148"/>
      <c r="Q716" s="128"/>
    </row>
    <row r="717" spans="2:17" ht="15.75" hidden="1">
      <c r="B717" s="66"/>
      <c r="C717" s="75"/>
      <c r="D717" s="75"/>
      <c r="E717" s="167"/>
      <c r="F717" s="75"/>
      <c r="G717" s="148"/>
      <c r="Q717" s="128"/>
    </row>
    <row r="718" spans="1:17" ht="15.75" hidden="1">
      <c r="A718" s="16" t="s">
        <v>346</v>
      </c>
      <c r="B718" s="12" t="s">
        <v>342</v>
      </c>
      <c r="C718" s="64"/>
      <c r="D718" s="10"/>
      <c r="E718" s="163"/>
      <c r="F718" s="10"/>
      <c r="G718" s="147"/>
      <c r="H718" s="71"/>
      <c r="Q718" s="136"/>
    </row>
    <row r="719" ht="15.75" hidden="1">
      <c r="H719" s="80"/>
    </row>
    <row r="720" spans="1:8" ht="51" hidden="1">
      <c r="A720" s="57" t="s">
        <v>288</v>
      </c>
      <c r="B720" s="72" t="s">
        <v>74</v>
      </c>
      <c r="H720" s="80"/>
    </row>
    <row r="721" ht="15.75" hidden="1">
      <c r="H721" s="80"/>
    </row>
    <row r="722" spans="2:8" ht="15.75" hidden="1">
      <c r="B722" s="70" t="s">
        <v>323</v>
      </c>
      <c r="C722" s="73">
        <v>0</v>
      </c>
      <c r="E722" s="127"/>
      <c r="H722" s="71"/>
    </row>
    <row r="723" spans="2:8" ht="15.75" hidden="1">
      <c r="B723" s="70"/>
      <c r="C723" s="73"/>
      <c r="H723" s="71"/>
    </row>
    <row r="724" spans="1:17" s="8" customFormat="1" ht="89.25" hidden="1">
      <c r="A724" s="9" t="s">
        <v>362</v>
      </c>
      <c r="B724" s="5" t="s">
        <v>289</v>
      </c>
      <c r="C724" s="6"/>
      <c r="D724" s="6"/>
      <c r="E724" s="166"/>
      <c r="F724" s="6"/>
      <c r="G724" s="158"/>
      <c r="H724" s="22"/>
      <c r="I724" s="34"/>
      <c r="J724" s="30"/>
      <c r="M724" s="38"/>
      <c r="N724" s="38"/>
      <c r="O724" s="38"/>
      <c r="Q724" s="134"/>
    </row>
    <row r="725" spans="1:17" s="8" customFormat="1" ht="15.75" hidden="1">
      <c r="A725" s="9"/>
      <c r="B725" s="5"/>
      <c r="C725" s="6"/>
      <c r="D725" s="6"/>
      <c r="E725" s="166"/>
      <c r="F725" s="6"/>
      <c r="G725" s="158"/>
      <c r="H725" s="22"/>
      <c r="I725" s="34"/>
      <c r="J725" s="30"/>
      <c r="M725" s="38"/>
      <c r="N725" s="38"/>
      <c r="O725" s="38"/>
      <c r="Q725" s="134"/>
    </row>
    <row r="726" spans="1:17" s="8" customFormat="1" ht="15.75" hidden="1">
      <c r="A726" s="9"/>
      <c r="B726" s="13" t="s">
        <v>323</v>
      </c>
      <c r="C726" s="98">
        <v>0</v>
      </c>
      <c r="D726" s="6"/>
      <c r="E726" s="166"/>
      <c r="F726" s="6"/>
      <c r="G726" s="158"/>
      <c r="H726" s="6"/>
      <c r="I726" s="34"/>
      <c r="J726" s="30"/>
      <c r="M726" s="38"/>
      <c r="N726" s="38"/>
      <c r="O726" s="38"/>
      <c r="Q726" s="134"/>
    </row>
    <row r="727" ht="15.75" hidden="1">
      <c r="H727" s="80"/>
    </row>
    <row r="728" spans="1:8" ht="76.5" hidden="1">
      <c r="A728" s="57" t="s">
        <v>375</v>
      </c>
      <c r="B728" s="72" t="s">
        <v>290</v>
      </c>
      <c r="H728" s="80"/>
    </row>
    <row r="729" ht="15.75" hidden="1">
      <c r="H729" s="80"/>
    </row>
    <row r="730" spans="2:8" ht="15.75" hidden="1">
      <c r="B730" s="70" t="s">
        <v>323</v>
      </c>
      <c r="C730" s="73">
        <v>0</v>
      </c>
      <c r="H730" s="71"/>
    </row>
    <row r="731" ht="15.75" hidden="1">
      <c r="H731" s="80"/>
    </row>
    <row r="732" spans="1:8" ht="63.75" hidden="1">
      <c r="A732" s="57" t="s">
        <v>22</v>
      </c>
      <c r="B732" s="72" t="s">
        <v>68</v>
      </c>
      <c r="H732" s="80"/>
    </row>
    <row r="733" ht="15.75" hidden="1">
      <c r="H733" s="80"/>
    </row>
    <row r="734" spans="2:8" ht="15.75" hidden="1">
      <c r="B734" s="70" t="s">
        <v>323</v>
      </c>
      <c r="C734" s="73">
        <v>0</v>
      </c>
      <c r="H734" s="71"/>
    </row>
    <row r="735" ht="15.75" hidden="1">
      <c r="H735" s="80"/>
    </row>
    <row r="736" spans="1:17" ht="15.75" hidden="1">
      <c r="A736" s="65"/>
      <c r="B736" s="12" t="s">
        <v>348</v>
      </c>
      <c r="C736" s="75"/>
      <c r="D736" s="75"/>
      <c r="E736" s="167"/>
      <c r="F736" s="75"/>
      <c r="G736" s="148"/>
      <c r="Q736" s="128"/>
    </row>
    <row r="737" ht="15.75">
      <c r="H737" s="80"/>
    </row>
    <row r="738" ht="15.75">
      <c r="H738" s="80"/>
    </row>
  </sheetData>
  <sheetProtection/>
  <printOptions/>
  <pageMargins left="1.1811023622047245" right="0.75" top="0.7874015748031497" bottom="0.5905511811023623" header="0.3937007874015748" footer="0.3937007874015748"/>
  <pageSetup firstPageNumber="16" useFirstPageNumber="1" horizontalDpi="600" verticalDpi="600" orientation="portrait" paperSize="9" scale="95" r:id="rId1"/>
  <headerFooter alignWithMargins="0">
    <oddHeader>&amp;R&amp;"Arial,Navadno"&amp;9KANAL B1</oddHeader>
    <oddFooter>&amp;C&amp;"Arial,Navadno"&amp;10&amp;P</oddFooter>
  </headerFooter>
  <rowBreaks count="4" manualBreakCount="4">
    <brk id="49" max="6" man="1"/>
    <brk id="81" max="6" man="1"/>
    <brk id="205" max="6" man="1"/>
    <brk id="261" max="6" man="1"/>
  </rowBreaks>
  <colBreaks count="1" manualBreakCount="1">
    <brk id="7" max="727" man="1"/>
  </colBreaks>
</worksheet>
</file>

<file path=xl/worksheets/sheet5.xml><?xml version="1.0" encoding="utf-8"?>
<worksheet xmlns="http://schemas.openxmlformats.org/spreadsheetml/2006/main" xmlns:r="http://schemas.openxmlformats.org/officeDocument/2006/relationships">
  <dimension ref="A1:Q731"/>
  <sheetViews>
    <sheetView zoomScalePageLayoutView="0" workbookViewId="0" topLeftCell="A16">
      <selection activeCell="B47" sqref="B47"/>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90</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c r="A20" s="65" t="s">
        <v>346</v>
      </c>
      <c r="B20" s="66" t="s">
        <v>342</v>
      </c>
      <c r="C20" s="67"/>
      <c r="D20" s="67"/>
      <c r="E20" s="164"/>
      <c r="F20" s="67"/>
      <c r="G20" s="148"/>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7" ht="15.75">
      <c r="B47" s="72" t="s">
        <v>95</v>
      </c>
    </row>
    <row r="48" spans="1:17" s="10" customFormat="1" ht="15.75">
      <c r="A48" s="57"/>
      <c r="B48" s="72"/>
      <c r="C48" s="71"/>
      <c r="D48" s="71"/>
      <c r="E48" s="166"/>
      <c r="F48" s="71"/>
      <c r="G48" s="151"/>
      <c r="H48" s="60"/>
      <c r="I48" s="35"/>
      <c r="J48" s="31"/>
      <c r="M48" s="39"/>
      <c r="N48" s="39"/>
      <c r="O48" s="39"/>
      <c r="Q48" s="127"/>
    </row>
    <row r="49" spans="1:17" ht="15.75">
      <c r="A49" s="16" t="s">
        <v>319</v>
      </c>
      <c r="B49" s="12" t="s">
        <v>316</v>
      </c>
      <c r="C49" s="64"/>
      <c r="D49" s="10"/>
      <c r="E49" s="163"/>
      <c r="F49" s="10"/>
      <c r="G49" s="147"/>
      <c r="H49" s="10"/>
      <c r="Q49" s="136"/>
    </row>
    <row r="50" spans="1:17" s="10" customFormat="1" ht="15.75">
      <c r="A50" s="57"/>
      <c r="B50" s="74"/>
      <c r="C50" s="75"/>
      <c r="D50" s="75"/>
      <c r="E50" s="167"/>
      <c r="F50" s="75"/>
      <c r="G50" s="152"/>
      <c r="H50" s="60"/>
      <c r="I50" s="35"/>
      <c r="J50" s="31"/>
      <c r="M50" s="39"/>
      <c r="N50" s="39"/>
      <c r="O50" s="39"/>
      <c r="Q50" s="128"/>
    </row>
    <row r="51" spans="1:17" s="10" customFormat="1" ht="15.75">
      <c r="A51" s="16" t="s">
        <v>328</v>
      </c>
      <c r="B51" s="12" t="s">
        <v>327</v>
      </c>
      <c r="C51" s="64"/>
      <c r="E51" s="163"/>
      <c r="G51" s="147"/>
      <c r="I51" s="35"/>
      <c r="J51" s="31"/>
      <c r="M51" s="39"/>
      <c r="N51" s="39"/>
      <c r="O51" s="39"/>
      <c r="Q51" s="136"/>
    </row>
    <row r="52" spans="1:17" s="10" customFormat="1" ht="15.75">
      <c r="A52" s="11"/>
      <c r="B52" s="12"/>
      <c r="C52" s="64"/>
      <c r="E52" s="163"/>
      <c r="G52" s="147"/>
      <c r="I52" s="35"/>
      <c r="J52" s="31"/>
      <c r="M52" s="39"/>
      <c r="N52" s="39"/>
      <c r="O52" s="39"/>
      <c r="Q52" s="136"/>
    </row>
    <row r="53" spans="1:17" s="24" customFormat="1" ht="51.75">
      <c r="A53" s="17" t="s">
        <v>329</v>
      </c>
      <c r="B53" s="18" t="s">
        <v>37</v>
      </c>
      <c r="C53" s="64"/>
      <c r="D53" s="10"/>
      <c r="E53" s="163"/>
      <c r="F53" s="10"/>
      <c r="G53" s="147"/>
      <c r="H53" s="10"/>
      <c r="I53" s="36"/>
      <c r="J53" s="32"/>
      <c r="M53" s="40"/>
      <c r="N53" s="40"/>
      <c r="O53" s="40"/>
      <c r="Q53" s="136"/>
    </row>
    <row r="54" spans="1:17" s="10" customFormat="1" ht="15.75">
      <c r="A54" s="25"/>
      <c r="B54" s="18"/>
      <c r="C54" s="76"/>
      <c r="D54" s="24"/>
      <c r="E54" s="168"/>
      <c r="F54" s="24"/>
      <c r="G54" s="153"/>
      <c r="H54" s="24"/>
      <c r="I54" s="35"/>
      <c r="J54" s="31"/>
      <c r="M54" s="39"/>
      <c r="N54" s="39"/>
      <c r="O54" s="39"/>
      <c r="Q54" s="137"/>
    </row>
    <row r="55" spans="1:17" s="10" customFormat="1" ht="15.75">
      <c r="A55" s="11"/>
      <c r="B55" s="70" t="s">
        <v>322</v>
      </c>
      <c r="C55" s="71">
        <v>179</v>
      </c>
      <c r="D55" s="71"/>
      <c r="E55" s="127"/>
      <c r="F55" s="122"/>
      <c r="G55" s="151"/>
      <c r="H55" s="122"/>
      <c r="I55" s="35"/>
      <c r="J55" s="31"/>
      <c r="M55" s="39"/>
      <c r="N55" s="39"/>
      <c r="O55" s="39"/>
      <c r="Q55" s="127"/>
    </row>
    <row r="56" spans="1:17" s="10" customFormat="1" ht="15.75">
      <c r="A56" s="11"/>
      <c r="B56" s="20"/>
      <c r="C56" s="64"/>
      <c r="E56" s="166"/>
      <c r="G56" s="147"/>
      <c r="I56" s="35"/>
      <c r="J56" s="31"/>
      <c r="M56" s="39"/>
      <c r="N56" s="39"/>
      <c r="O56" s="39"/>
      <c r="Q56" s="136"/>
    </row>
    <row r="57" spans="1:17" s="26" customFormat="1" ht="51">
      <c r="A57" s="17" t="s">
        <v>331</v>
      </c>
      <c r="B57" s="70" t="s">
        <v>243</v>
      </c>
      <c r="C57" s="64"/>
      <c r="D57" s="10"/>
      <c r="E57" s="166"/>
      <c r="F57" s="10"/>
      <c r="G57" s="147"/>
      <c r="H57" s="10"/>
      <c r="I57" s="37"/>
      <c r="J57" s="33"/>
      <c r="M57" s="41"/>
      <c r="N57" s="41"/>
      <c r="O57" s="41"/>
      <c r="Q57" s="136"/>
    </row>
    <row r="58" spans="1:17" s="10" customFormat="1" ht="15.75">
      <c r="A58" s="27"/>
      <c r="B58" s="70"/>
      <c r="C58" s="77"/>
      <c r="D58" s="26"/>
      <c r="E58" s="166"/>
      <c r="F58" s="26"/>
      <c r="G58" s="154"/>
      <c r="H58" s="26"/>
      <c r="I58" s="35"/>
      <c r="J58" s="31"/>
      <c r="M58" s="39"/>
      <c r="N58" s="39"/>
      <c r="O58" s="39"/>
      <c r="Q58" s="138"/>
    </row>
    <row r="59" spans="1:17" s="10" customFormat="1" ht="15.75">
      <c r="A59" s="11"/>
      <c r="B59" s="70" t="s">
        <v>376</v>
      </c>
      <c r="C59" s="71">
        <v>1</v>
      </c>
      <c r="D59" s="71"/>
      <c r="E59" s="166"/>
      <c r="F59" s="122"/>
      <c r="G59" s="151"/>
      <c r="H59" s="122"/>
      <c r="I59" s="35"/>
      <c r="J59" s="31"/>
      <c r="M59" s="39"/>
      <c r="N59" s="39"/>
      <c r="O59" s="39"/>
      <c r="Q59" s="127"/>
    </row>
    <row r="60" spans="1:17" s="10" customFormat="1" ht="15.75">
      <c r="A60" s="11"/>
      <c r="B60" s="70"/>
      <c r="C60" s="71"/>
      <c r="D60" s="71"/>
      <c r="E60" s="166"/>
      <c r="F60" s="71"/>
      <c r="G60" s="151"/>
      <c r="H60" s="71"/>
      <c r="I60" s="35"/>
      <c r="J60" s="31"/>
      <c r="M60" s="39"/>
      <c r="N60" s="39"/>
      <c r="O60" s="39"/>
      <c r="Q60" s="127"/>
    </row>
    <row r="61" spans="1:17" s="26" customFormat="1" ht="51">
      <c r="A61" s="17" t="s">
        <v>332</v>
      </c>
      <c r="B61" s="70" t="s">
        <v>38</v>
      </c>
      <c r="C61" s="64"/>
      <c r="D61" s="10"/>
      <c r="E61" s="163"/>
      <c r="F61" s="10"/>
      <c r="G61" s="147"/>
      <c r="H61" s="10"/>
      <c r="I61" s="37"/>
      <c r="J61" s="33"/>
      <c r="M61" s="41"/>
      <c r="N61" s="41"/>
      <c r="O61" s="41"/>
      <c r="Q61" s="136"/>
    </row>
    <row r="62" spans="1:17" s="10" customFormat="1" ht="15.75">
      <c r="A62" s="27"/>
      <c r="B62" s="70"/>
      <c r="C62" s="77"/>
      <c r="D62" s="26"/>
      <c r="E62" s="169"/>
      <c r="F62" s="26"/>
      <c r="G62" s="154"/>
      <c r="H62" s="26"/>
      <c r="I62" s="35"/>
      <c r="J62" s="31"/>
      <c r="M62" s="39"/>
      <c r="N62" s="39"/>
      <c r="O62" s="39"/>
      <c r="Q62" s="138"/>
    </row>
    <row r="63" spans="1:17" s="10" customFormat="1" ht="15.75">
      <c r="A63" s="11"/>
      <c r="B63" s="70" t="s">
        <v>323</v>
      </c>
      <c r="C63" s="71">
        <v>3</v>
      </c>
      <c r="D63" s="71"/>
      <c r="E63" s="166"/>
      <c r="F63" s="122"/>
      <c r="G63" s="151"/>
      <c r="H63" s="122"/>
      <c r="I63" s="35"/>
      <c r="J63" s="31"/>
      <c r="M63" s="39"/>
      <c r="N63" s="39"/>
      <c r="O63" s="39"/>
      <c r="Q63" s="127"/>
    </row>
    <row r="64" spans="1:17" s="10" customFormat="1" ht="15.75">
      <c r="A64" s="11"/>
      <c r="B64" s="70"/>
      <c r="C64" s="71"/>
      <c r="D64" s="71"/>
      <c r="E64" s="166"/>
      <c r="F64" s="71"/>
      <c r="G64" s="151"/>
      <c r="H64" s="71"/>
      <c r="I64" s="35"/>
      <c r="J64" s="31"/>
      <c r="M64" s="39"/>
      <c r="N64" s="39"/>
      <c r="O64" s="39"/>
      <c r="Q64" s="127"/>
    </row>
    <row r="65" spans="1:17" s="26" customFormat="1" ht="51">
      <c r="A65" s="17" t="s">
        <v>10</v>
      </c>
      <c r="B65" s="70" t="s">
        <v>55</v>
      </c>
      <c r="C65" s="71"/>
      <c r="D65" s="71"/>
      <c r="E65" s="166"/>
      <c r="F65" s="71"/>
      <c r="G65" s="151"/>
      <c r="H65" s="10"/>
      <c r="I65" s="37"/>
      <c r="J65" s="33"/>
      <c r="M65" s="41"/>
      <c r="N65" s="41"/>
      <c r="O65" s="41"/>
      <c r="Q65" s="127"/>
    </row>
    <row r="66" spans="1:17" s="10" customFormat="1" ht="15.75">
      <c r="A66" s="27"/>
      <c r="B66" s="70"/>
      <c r="C66" s="78"/>
      <c r="D66" s="78"/>
      <c r="E66" s="166"/>
      <c r="F66" s="78"/>
      <c r="G66" s="155"/>
      <c r="H66" s="26"/>
      <c r="I66" s="35"/>
      <c r="J66" s="31"/>
      <c r="M66" s="39"/>
      <c r="N66" s="39"/>
      <c r="O66" s="39"/>
      <c r="Q66" s="129"/>
    </row>
    <row r="67" spans="1:17" s="10" customFormat="1" ht="15.75">
      <c r="A67" s="11"/>
      <c r="B67" s="70" t="s">
        <v>323</v>
      </c>
      <c r="C67" s="71">
        <f>INT(C55/20)+1</f>
        <v>9</v>
      </c>
      <c r="D67" s="71"/>
      <c r="E67" s="166"/>
      <c r="F67" s="122"/>
      <c r="G67" s="151"/>
      <c r="H67" s="122"/>
      <c r="I67" s="35"/>
      <c r="J67" s="31"/>
      <c r="M67" s="39"/>
      <c r="N67" s="39"/>
      <c r="O67" s="39"/>
      <c r="Q67" s="127"/>
    </row>
    <row r="68" spans="1:17" s="10" customFormat="1" ht="15.75">
      <c r="A68" s="11"/>
      <c r="B68" s="70"/>
      <c r="C68" s="71"/>
      <c r="D68" s="71"/>
      <c r="E68" s="166"/>
      <c r="F68" s="71"/>
      <c r="G68" s="151"/>
      <c r="H68" s="71"/>
      <c r="I68" s="35"/>
      <c r="J68" s="31"/>
      <c r="M68" s="39"/>
      <c r="N68" s="39"/>
      <c r="O68" s="39"/>
      <c r="Q68" s="127"/>
    </row>
    <row r="69" spans="1:17" s="10" customFormat="1" ht="38.25">
      <c r="A69" s="17" t="s">
        <v>168</v>
      </c>
      <c r="B69" s="70" t="s">
        <v>169</v>
      </c>
      <c r="C69" s="71"/>
      <c r="D69" s="71"/>
      <c r="E69" s="166"/>
      <c r="F69" s="71"/>
      <c r="G69" s="151"/>
      <c r="I69" s="35"/>
      <c r="J69" s="31"/>
      <c r="M69" s="39"/>
      <c r="N69" s="39"/>
      <c r="O69" s="39"/>
      <c r="Q69" s="127"/>
    </row>
    <row r="70" spans="1:17" s="10" customFormat="1" ht="15.75">
      <c r="A70" s="27"/>
      <c r="B70" s="70"/>
      <c r="C70" s="78"/>
      <c r="D70" s="78"/>
      <c r="E70" s="170"/>
      <c r="F70" s="78"/>
      <c r="G70" s="155"/>
      <c r="H70" s="26"/>
      <c r="I70" s="35"/>
      <c r="J70" s="31"/>
      <c r="M70" s="39"/>
      <c r="N70" s="39"/>
      <c r="O70" s="39"/>
      <c r="Q70" s="129"/>
    </row>
    <row r="71" spans="1:17" s="10" customFormat="1" ht="15.75">
      <c r="A71" s="11"/>
      <c r="B71" s="70" t="s">
        <v>330</v>
      </c>
      <c r="C71" s="71">
        <v>1</v>
      </c>
      <c r="D71" s="71"/>
      <c r="E71" s="166"/>
      <c r="F71" s="122"/>
      <c r="G71" s="151"/>
      <c r="H71" s="122"/>
      <c r="I71" s="35"/>
      <c r="J71" s="31"/>
      <c r="M71" s="39"/>
      <c r="N71" s="39"/>
      <c r="O71" s="39"/>
      <c r="Q71" s="127"/>
    </row>
    <row r="72" spans="1:17" s="10" customFormat="1" ht="15.75">
      <c r="A72" s="11"/>
      <c r="B72" s="70"/>
      <c r="C72" s="71"/>
      <c r="D72" s="71"/>
      <c r="E72" s="166"/>
      <c r="F72" s="71"/>
      <c r="G72" s="151"/>
      <c r="H72" s="71"/>
      <c r="I72" s="35"/>
      <c r="J72" s="31"/>
      <c r="M72" s="39"/>
      <c r="N72" s="39"/>
      <c r="O72" s="39"/>
      <c r="Q72" s="127"/>
    </row>
    <row r="73" spans="1:17" s="26" customFormat="1" ht="25.5">
      <c r="A73" s="17" t="s">
        <v>80</v>
      </c>
      <c r="B73" s="70" t="s">
        <v>81</v>
      </c>
      <c r="C73" s="71"/>
      <c r="D73" s="71"/>
      <c r="E73" s="166"/>
      <c r="F73" s="71"/>
      <c r="G73" s="151"/>
      <c r="H73" s="10"/>
      <c r="I73" s="37"/>
      <c r="J73" s="33"/>
      <c r="M73" s="41"/>
      <c r="N73" s="41"/>
      <c r="O73" s="41"/>
      <c r="Q73" s="127"/>
    </row>
    <row r="74" spans="1:17" s="10" customFormat="1" ht="15.75">
      <c r="A74" s="27"/>
      <c r="B74" s="70"/>
      <c r="C74" s="78"/>
      <c r="D74" s="78"/>
      <c r="E74" s="170"/>
      <c r="F74" s="78"/>
      <c r="G74" s="155"/>
      <c r="H74" s="26"/>
      <c r="I74" s="35"/>
      <c r="J74" s="31"/>
      <c r="M74" s="39"/>
      <c r="N74" s="39"/>
      <c r="O74" s="39"/>
      <c r="Q74" s="129"/>
    </row>
    <row r="75" spans="1:17" s="10" customFormat="1" ht="15.75">
      <c r="A75" s="11"/>
      <c r="B75" s="70" t="s">
        <v>323</v>
      </c>
      <c r="C75" s="71">
        <v>1</v>
      </c>
      <c r="D75" s="71"/>
      <c r="E75" s="166"/>
      <c r="F75" s="122"/>
      <c r="G75" s="151"/>
      <c r="H75" s="122"/>
      <c r="I75" s="35"/>
      <c r="J75" s="31"/>
      <c r="M75" s="39"/>
      <c r="N75" s="39"/>
      <c r="O75" s="39"/>
      <c r="Q75" s="127"/>
    </row>
    <row r="76" spans="1:17" s="10" customFormat="1" ht="15.75">
      <c r="A76" s="11"/>
      <c r="B76" s="70"/>
      <c r="C76" s="71"/>
      <c r="D76" s="71"/>
      <c r="E76" s="166"/>
      <c r="F76" s="71"/>
      <c r="G76" s="151"/>
      <c r="H76" s="71"/>
      <c r="I76" s="35"/>
      <c r="J76" s="31"/>
      <c r="M76" s="39"/>
      <c r="N76" s="39"/>
      <c r="O76" s="39"/>
      <c r="Q76" s="127"/>
    </row>
    <row r="77" spans="1:17" s="10" customFormat="1" ht="56.25" customHeight="1">
      <c r="A77" s="17" t="s">
        <v>374</v>
      </c>
      <c r="B77" s="70" t="s">
        <v>295</v>
      </c>
      <c r="C77" s="71"/>
      <c r="D77" s="71"/>
      <c r="E77" s="166"/>
      <c r="F77" s="71"/>
      <c r="G77" s="151"/>
      <c r="I77" s="35"/>
      <c r="J77" s="31"/>
      <c r="M77" s="39"/>
      <c r="N77" s="39"/>
      <c r="O77" s="39"/>
      <c r="Q77" s="127"/>
    </row>
    <row r="78" spans="1:17" s="10" customFormat="1" ht="15.75" customHeight="1">
      <c r="A78" s="27"/>
      <c r="B78" s="70"/>
      <c r="C78" s="78"/>
      <c r="D78" s="78"/>
      <c r="E78" s="170"/>
      <c r="F78" s="78"/>
      <c r="G78" s="155"/>
      <c r="H78" s="26"/>
      <c r="I78" s="35"/>
      <c r="J78" s="31"/>
      <c r="M78" s="39"/>
      <c r="N78" s="39"/>
      <c r="O78" s="39"/>
      <c r="Q78" s="129"/>
    </row>
    <row r="79" spans="1:17" s="10" customFormat="1" ht="15.75" customHeight="1">
      <c r="A79" s="11"/>
      <c r="B79" s="70" t="s">
        <v>330</v>
      </c>
      <c r="C79" s="71">
        <v>1</v>
      </c>
      <c r="D79" s="71"/>
      <c r="E79" s="166"/>
      <c r="F79" s="122"/>
      <c r="G79" s="151"/>
      <c r="H79" s="122"/>
      <c r="I79" s="35"/>
      <c r="J79" s="31"/>
      <c r="M79" s="39"/>
      <c r="N79" s="39"/>
      <c r="O79" s="39"/>
      <c r="Q79" s="127"/>
    </row>
    <row r="80" spans="1:17" s="10" customFormat="1" ht="15.75" customHeight="1">
      <c r="A80" s="11"/>
      <c r="B80" s="70"/>
      <c r="C80" s="71"/>
      <c r="D80" s="71"/>
      <c r="E80" s="166"/>
      <c r="F80" s="71"/>
      <c r="G80" s="151"/>
      <c r="I80" s="35"/>
      <c r="J80" s="31"/>
      <c r="M80" s="39"/>
      <c r="N80" s="39"/>
      <c r="O80" s="39"/>
      <c r="Q80" s="127"/>
    </row>
    <row r="81" spans="1:17" s="10" customFormat="1" ht="15.75" customHeight="1">
      <c r="A81" s="17" t="s">
        <v>23</v>
      </c>
      <c r="B81" s="70" t="s">
        <v>24</v>
      </c>
      <c r="C81" s="71"/>
      <c r="D81" s="71"/>
      <c r="E81" s="166"/>
      <c r="F81" s="71"/>
      <c r="G81" s="151"/>
      <c r="I81" s="35"/>
      <c r="J81" s="31"/>
      <c r="M81" s="39"/>
      <c r="N81" s="39"/>
      <c r="O81" s="39"/>
      <c r="Q81" s="127"/>
    </row>
    <row r="82" spans="1:17" s="10" customFormat="1" ht="15.75" customHeight="1">
      <c r="A82" s="27"/>
      <c r="B82" s="70"/>
      <c r="C82" s="78"/>
      <c r="D82" s="78"/>
      <c r="E82" s="170"/>
      <c r="F82" s="78"/>
      <c r="G82" s="155"/>
      <c r="H82" s="26"/>
      <c r="I82" s="35"/>
      <c r="J82" s="31"/>
      <c r="M82" s="39"/>
      <c r="N82" s="39"/>
      <c r="O82" s="39"/>
      <c r="Q82" s="129"/>
    </row>
    <row r="83" spans="1:17" s="10" customFormat="1" ht="15.75" customHeight="1">
      <c r="A83" s="11"/>
      <c r="B83" s="70" t="s">
        <v>344</v>
      </c>
      <c r="C83" s="71">
        <v>3.5</v>
      </c>
      <c r="D83" s="71"/>
      <c r="E83" s="166"/>
      <c r="F83" s="122"/>
      <c r="G83" s="151"/>
      <c r="H83" s="122"/>
      <c r="I83" s="35"/>
      <c r="J83" s="31"/>
      <c r="M83" s="39"/>
      <c r="N83" s="39"/>
      <c r="O83" s="39"/>
      <c r="Q83" s="127"/>
    </row>
    <row r="84" spans="1:17" s="10" customFormat="1" ht="15.75" customHeight="1" hidden="1">
      <c r="A84" s="11"/>
      <c r="B84" s="70"/>
      <c r="C84" s="71"/>
      <c r="D84" s="71"/>
      <c r="E84" s="166"/>
      <c r="F84" s="71"/>
      <c r="G84" s="151"/>
      <c r="H84" s="71"/>
      <c r="I84" s="35"/>
      <c r="J84" s="31"/>
      <c r="M84" s="39"/>
      <c r="N84" s="39"/>
      <c r="O84" s="39"/>
      <c r="Q84" s="127"/>
    </row>
    <row r="85" spans="1:17" s="113" customFormat="1" ht="47.25" customHeight="1" hidden="1">
      <c r="A85" s="112" t="s">
        <v>241</v>
      </c>
      <c r="B85" s="102" t="s">
        <v>292</v>
      </c>
      <c r="C85" s="103"/>
      <c r="D85" s="103"/>
      <c r="E85" s="171"/>
      <c r="F85" s="103"/>
      <c r="G85" s="156"/>
      <c r="I85" s="114"/>
      <c r="J85" s="115"/>
      <c r="M85" s="116"/>
      <c r="N85" s="116"/>
      <c r="O85" s="116"/>
      <c r="Q85" s="130"/>
    </row>
    <row r="86" spans="1:17" s="113" customFormat="1" ht="15.75" customHeight="1" hidden="1">
      <c r="A86" s="117"/>
      <c r="B86" s="102"/>
      <c r="C86" s="105"/>
      <c r="D86" s="105"/>
      <c r="E86" s="172"/>
      <c r="F86" s="105"/>
      <c r="G86" s="157"/>
      <c r="H86" s="118"/>
      <c r="I86" s="114"/>
      <c r="J86" s="115"/>
      <c r="M86" s="116"/>
      <c r="N86" s="116"/>
      <c r="O86" s="116"/>
      <c r="Q86" s="131"/>
    </row>
    <row r="87" spans="1:17" s="113" customFormat="1" ht="15.75" customHeight="1" hidden="1">
      <c r="A87" s="119"/>
      <c r="B87" s="102" t="s">
        <v>344</v>
      </c>
      <c r="C87" s="174">
        <v>0</v>
      </c>
      <c r="D87" s="103"/>
      <c r="E87" s="171"/>
      <c r="F87" s="122"/>
      <c r="G87" s="156"/>
      <c r="H87" s="122"/>
      <c r="I87" s="114"/>
      <c r="J87" s="115"/>
      <c r="M87" s="116"/>
      <c r="N87" s="116"/>
      <c r="O87" s="116"/>
      <c r="Q87" s="130"/>
    </row>
    <row r="88" spans="1:17" s="10" customFormat="1" ht="15.75" customHeight="1" hidden="1">
      <c r="A88" s="11"/>
      <c r="B88" s="70"/>
      <c r="C88" s="71"/>
      <c r="D88" s="71"/>
      <c r="E88" s="171"/>
      <c r="F88" s="71"/>
      <c r="G88" s="151"/>
      <c r="H88" s="71"/>
      <c r="I88" s="35"/>
      <c r="J88" s="31"/>
      <c r="M88" s="39"/>
      <c r="N88" s="39"/>
      <c r="O88" s="39"/>
      <c r="Q88" s="127"/>
    </row>
    <row r="89" spans="1:17" s="10" customFormat="1" ht="116.25" customHeight="1" hidden="1">
      <c r="A89" s="17" t="s">
        <v>291</v>
      </c>
      <c r="B89" s="70" t="s">
        <v>119</v>
      </c>
      <c r="C89" s="71"/>
      <c r="D89" s="71"/>
      <c r="E89" s="171"/>
      <c r="F89" s="71"/>
      <c r="G89" s="151"/>
      <c r="I89" s="35"/>
      <c r="J89" s="31"/>
      <c r="M89" s="39"/>
      <c r="N89" s="39"/>
      <c r="O89" s="39"/>
      <c r="Q89" s="127"/>
    </row>
    <row r="90" spans="1:17" s="10" customFormat="1" ht="15.75" customHeight="1" hidden="1">
      <c r="A90" s="27"/>
      <c r="B90" s="70"/>
      <c r="C90" s="78"/>
      <c r="D90" s="78"/>
      <c r="E90" s="171"/>
      <c r="F90" s="78"/>
      <c r="G90" s="155"/>
      <c r="H90" s="26"/>
      <c r="I90" s="35"/>
      <c r="J90" s="31"/>
      <c r="M90" s="39"/>
      <c r="N90" s="39"/>
      <c r="O90" s="39"/>
      <c r="Q90" s="129"/>
    </row>
    <row r="91" spans="1:17" s="10" customFormat="1" ht="15.75" customHeight="1" hidden="1">
      <c r="A91" s="11"/>
      <c r="B91" s="70" t="s">
        <v>344</v>
      </c>
      <c r="C91" s="73">
        <v>0</v>
      </c>
      <c r="D91" s="71"/>
      <c r="E91" s="171"/>
      <c r="F91" s="122"/>
      <c r="G91" s="151"/>
      <c r="H91" s="122"/>
      <c r="I91" s="35"/>
      <c r="J91" s="31"/>
      <c r="M91" s="39"/>
      <c r="N91" s="39"/>
      <c r="O91" s="39"/>
      <c r="Q91" s="127"/>
    </row>
    <row r="92" spans="1:17" s="10" customFormat="1" ht="15.75" customHeight="1">
      <c r="A92" s="11"/>
      <c r="B92" s="70"/>
      <c r="C92" s="71"/>
      <c r="D92" s="71"/>
      <c r="E92" s="166"/>
      <c r="F92" s="71"/>
      <c r="G92" s="151"/>
      <c r="H92" s="71"/>
      <c r="I92" s="35"/>
      <c r="J92" s="31"/>
      <c r="M92" s="39"/>
      <c r="N92" s="39"/>
      <c r="O92" s="39"/>
      <c r="Q92" s="127"/>
    </row>
    <row r="93" spans="1:17" s="10" customFormat="1" ht="27.75" customHeight="1">
      <c r="A93" s="17" t="s">
        <v>75</v>
      </c>
      <c r="B93" s="70" t="s">
        <v>45</v>
      </c>
      <c r="C93" s="71"/>
      <c r="D93" s="71"/>
      <c r="E93" s="166"/>
      <c r="F93" s="71"/>
      <c r="G93" s="151"/>
      <c r="I93" s="35"/>
      <c r="J93" s="31"/>
      <c r="M93" s="39"/>
      <c r="N93" s="39"/>
      <c r="O93" s="39"/>
      <c r="Q93" s="127"/>
    </row>
    <row r="94" spans="1:17" s="10" customFormat="1" ht="15.75" customHeight="1">
      <c r="A94" s="27"/>
      <c r="B94" s="70"/>
      <c r="C94" s="78"/>
      <c r="D94" s="78"/>
      <c r="E94" s="170"/>
      <c r="F94" s="78"/>
      <c r="G94" s="155"/>
      <c r="H94" s="26"/>
      <c r="I94" s="35"/>
      <c r="J94" s="31"/>
      <c r="M94" s="39"/>
      <c r="N94" s="39"/>
      <c r="O94" s="39"/>
      <c r="Q94" s="129"/>
    </row>
    <row r="95" spans="1:17" s="10" customFormat="1" ht="15.75" customHeight="1">
      <c r="A95" s="11"/>
      <c r="B95" s="70" t="s">
        <v>323</v>
      </c>
      <c r="C95" s="71">
        <v>1</v>
      </c>
      <c r="D95" s="71"/>
      <c r="E95" s="166"/>
      <c r="F95" s="122"/>
      <c r="G95" s="151"/>
      <c r="H95" s="122"/>
      <c r="I95" s="35"/>
      <c r="J95" s="31"/>
      <c r="M95" s="39"/>
      <c r="N95" s="39"/>
      <c r="O95" s="39"/>
      <c r="Q95" s="127"/>
    </row>
    <row r="96" spans="1:17" s="10" customFormat="1" ht="15.75" customHeight="1">
      <c r="A96" s="11"/>
      <c r="B96" s="70"/>
      <c r="C96" s="71"/>
      <c r="D96" s="71"/>
      <c r="E96" s="166"/>
      <c r="F96" s="71"/>
      <c r="G96" s="151"/>
      <c r="H96" s="71"/>
      <c r="I96" s="35"/>
      <c r="J96" s="31"/>
      <c r="M96" s="39"/>
      <c r="N96" s="39"/>
      <c r="O96" s="39"/>
      <c r="Q96" s="127"/>
    </row>
    <row r="97" spans="1:17" s="10" customFormat="1" ht="15.75" customHeight="1">
      <c r="A97" s="11"/>
      <c r="B97" s="70"/>
      <c r="C97" s="71"/>
      <c r="D97" s="71"/>
      <c r="E97" s="166"/>
      <c r="F97" s="71"/>
      <c r="G97" s="151"/>
      <c r="I97" s="35"/>
      <c r="J97" s="31"/>
      <c r="M97" s="39"/>
      <c r="N97" s="39"/>
      <c r="O97" s="39"/>
      <c r="Q97" s="127"/>
    </row>
    <row r="98" spans="1:17" s="10" customFormat="1" ht="31.5">
      <c r="A98" s="16"/>
      <c r="B98" s="79" t="s">
        <v>347</v>
      </c>
      <c r="C98" s="67"/>
      <c r="D98" s="67"/>
      <c r="E98" s="164"/>
      <c r="F98" s="67"/>
      <c r="G98" s="148"/>
      <c r="H98" s="67"/>
      <c r="I98" s="35"/>
      <c r="J98" s="31"/>
      <c r="M98" s="39"/>
      <c r="N98" s="39"/>
      <c r="O98" s="39"/>
      <c r="Q98" s="125"/>
    </row>
    <row r="99" spans="1:17" s="10" customFormat="1" ht="15.75">
      <c r="A99" s="16"/>
      <c r="B99" s="79"/>
      <c r="C99" s="67"/>
      <c r="D99" s="67"/>
      <c r="E99" s="164"/>
      <c r="F99" s="67"/>
      <c r="G99" s="148"/>
      <c r="H99" s="67"/>
      <c r="I99" s="35"/>
      <c r="J99" s="31"/>
      <c r="M99" s="39"/>
      <c r="N99" s="39"/>
      <c r="O99" s="39"/>
      <c r="Q99" s="125"/>
    </row>
    <row r="100" spans="1:17" s="10" customFormat="1" ht="15.75">
      <c r="A100" s="16" t="s">
        <v>333</v>
      </c>
      <c r="B100" s="12" t="s">
        <v>317</v>
      </c>
      <c r="C100" s="64"/>
      <c r="E100" s="163"/>
      <c r="G100" s="147"/>
      <c r="I100" s="35"/>
      <c r="J100" s="31"/>
      <c r="M100" s="39"/>
      <c r="N100" s="39"/>
      <c r="O100" s="39"/>
      <c r="Q100" s="136"/>
    </row>
    <row r="101" spans="1:17" s="10" customFormat="1" ht="15.75">
      <c r="A101" s="16"/>
      <c r="B101" s="12"/>
      <c r="C101" s="64"/>
      <c r="E101" s="163"/>
      <c r="G101" s="147"/>
      <c r="I101" s="35"/>
      <c r="J101" s="31"/>
      <c r="M101" s="39"/>
      <c r="N101" s="39"/>
      <c r="O101" s="39"/>
      <c r="Q101" s="136"/>
    </row>
    <row r="102" spans="1:17" s="83" customFormat="1" ht="25.5">
      <c r="A102" s="17" t="s">
        <v>334</v>
      </c>
      <c r="B102" s="70" t="s">
        <v>325</v>
      </c>
      <c r="C102" s="71"/>
      <c r="D102" s="71"/>
      <c r="E102" s="166"/>
      <c r="F102" s="71"/>
      <c r="G102" s="151"/>
      <c r="H102" s="80"/>
      <c r="I102" s="81"/>
      <c r="J102" s="82"/>
      <c r="M102" s="84"/>
      <c r="N102" s="84"/>
      <c r="O102" s="84"/>
      <c r="Q102" s="127"/>
    </row>
    <row r="103" spans="1:17" ht="15.75">
      <c r="A103" s="25"/>
      <c r="B103" s="70"/>
      <c r="C103" s="78"/>
      <c r="D103" s="78"/>
      <c r="E103" s="170"/>
      <c r="F103" s="78"/>
      <c r="G103" s="155"/>
      <c r="H103" s="83"/>
      <c r="Q103" s="129"/>
    </row>
    <row r="104" spans="2:8" ht="15.75">
      <c r="B104" s="70" t="s">
        <v>320</v>
      </c>
      <c r="C104" s="71">
        <v>18.7</v>
      </c>
      <c r="E104" s="127"/>
      <c r="F104" s="122"/>
      <c r="H104" s="122"/>
    </row>
    <row r="105" spans="2:8" ht="15.75" hidden="1">
      <c r="B105" s="70"/>
      <c r="H105" s="80"/>
    </row>
    <row r="106" spans="1:8" ht="51" hidden="1">
      <c r="A106" s="57" t="s">
        <v>335</v>
      </c>
      <c r="B106" s="70" t="s">
        <v>108</v>
      </c>
      <c r="H106" s="80"/>
    </row>
    <row r="107" spans="2:8" ht="15.75" hidden="1">
      <c r="B107" s="70"/>
      <c r="H107" s="80"/>
    </row>
    <row r="108" spans="2:8" ht="15.75" hidden="1">
      <c r="B108" s="70" t="s">
        <v>326</v>
      </c>
      <c r="C108" s="73">
        <f>0/0.09</f>
        <v>0</v>
      </c>
      <c r="F108" s="122"/>
      <c r="H108" s="122"/>
    </row>
    <row r="109" spans="2:8" ht="15.75" hidden="1">
      <c r="B109" s="70"/>
      <c r="H109" s="80"/>
    </row>
    <row r="110" spans="1:8" ht="38.25" hidden="1">
      <c r="A110" s="57" t="s">
        <v>56</v>
      </c>
      <c r="B110" s="70" t="s">
        <v>57</v>
      </c>
      <c r="H110" s="80"/>
    </row>
    <row r="111" spans="2:8" ht="15.75" hidden="1">
      <c r="B111" s="70"/>
      <c r="H111" s="80"/>
    </row>
    <row r="112" spans="2:8" ht="15.75" hidden="1">
      <c r="B112" s="70" t="s">
        <v>322</v>
      </c>
      <c r="C112" s="73">
        <v>0</v>
      </c>
      <c r="F112" s="122"/>
      <c r="H112" s="122"/>
    </row>
    <row r="113" spans="2:8" ht="15.75" hidden="1">
      <c r="B113" s="70"/>
      <c r="H113" s="80"/>
    </row>
    <row r="114" spans="1:8" ht="38.25" hidden="1">
      <c r="A114" s="57" t="s">
        <v>232</v>
      </c>
      <c r="B114" s="70" t="s">
        <v>233</v>
      </c>
      <c r="H114" s="80"/>
    </row>
    <row r="115" spans="2:8" ht="15.75" hidden="1">
      <c r="B115" s="70"/>
      <c r="H115" s="80"/>
    </row>
    <row r="116" spans="2:8" ht="15.75" hidden="1">
      <c r="B116" s="70" t="s">
        <v>320</v>
      </c>
      <c r="C116" s="73">
        <v>0</v>
      </c>
      <c r="E116" s="127"/>
      <c r="F116" s="122"/>
      <c r="H116" s="122"/>
    </row>
    <row r="117" spans="2:8" ht="15.75">
      <c r="B117" s="70"/>
      <c r="H117" s="80"/>
    </row>
    <row r="118" spans="1:8" ht="51">
      <c r="A118" s="57" t="s">
        <v>336</v>
      </c>
      <c r="B118" s="70" t="s">
        <v>373</v>
      </c>
      <c r="H118" s="80"/>
    </row>
    <row r="119" spans="2:8" ht="15.75">
      <c r="B119" s="70"/>
      <c r="H119" s="80"/>
    </row>
    <row r="120" spans="2:10" ht="15.75">
      <c r="B120" s="70" t="s">
        <v>320</v>
      </c>
      <c r="C120" s="71">
        <f>C63*0.8</f>
        <v>2.4000000000000004</v>
      </c>
      <c r="F120" s="122"/>
      <c r="H120" s="122"/>
      <c r="J120" s="61"/>
    </row>
    <row r="121" spans="2:10" ht="15.75" hidden="1">
      <c r="B121" s="70"/>
      <c r="H121" s="71"/>
      <c r="J121" s="61"/>
    </row>
    <row r="122" spans="1:8" ht="63.75" hidden="1">
      <c r="A122" s="57" t="s">
        <v>336</v>
      </c>
      <c r="B122" s="70" t="s">
        <v>39</v>
      </c>
      <c r="H122" s="80"/>
    </row>
    <row r="123" spans="2:8" ht="15.75" hidden="1">
      <c r="B123" s="70"/>
      <c r="H123" s="80"/>
    </row>
    <row r="124" spans="2:10" ht="15.75" hidden="1">
      <c r="B124" s="70" t="s">
        <v>320</v>
      </c>
      <c r="C124" s="73">
        <v>0</v>
      </c>
      <c r="F124" s="122"/>
      <c r="H124" s="122"/>
      <c r="J124" s="61"/>
    </row>
    <row r="125" spans="2:8" ht="15.75">
      <c r="B125" s="70"/>
      <c r="H125" s="80"/>
    </row>
    <row r="126" spans="1:8" ht="25.5">
      <c r="A126" s="57" t="s">
        <v>337</v>
      </c>
      <c r="B126" s="70" t="s">
        <v>127</v>
      </c>
      <c r="H126" s="80"/>
    </row>
    <row r="127" spans="2:8" ht="15.75">
      <c r="B127" s="70"/>
      <c r="H127" s="80"/>
    </row>
    <row r="128" spans="2:8" ht="25.5">
      <c r="B128" s="70" t="s">
        <v>124</v>
      </c>
      <c r="H128" s="80"/>
    </row>
    <row r="129" spans="2:8" ht="15.75">
      <c r="B129" s="70" t="s">
        <v>320</v>
      </c>
      <c r="C129" s="71">
        <f>408.61*0.9</f>
        <v>367.749</v>
      </c>
      <c r="E129" s="127"/>
      <c r="F129" s="122"/>
      <c r="H129" s="122"/>
    </row>
    <row r="130" spans="2:10" ht="15.75" hidden="1">
      <c r="B130" s="70"/>
      <c r="H130" s="71"/>
      <c r="J130" s="61"/>
    </row>
    <row r="131" spans="2:8" ht="15.75" hidden="1">
      <c r="B131" s="70" t="s">
        <v>7</v>
      </c>
      <c r="H131" s="80"/>
    </row>
    <row r="132" spans="2:8" ht="15.75" hidden="1">
      <c r="B132" s="70" t="s">
        <v>320</v>
      </c>
      <c r="C132" s="73">
        <v>0</v>
      </c>
      <c r="F132" s="122"/>
      <c r="H132" s="122"/>
    </row>
    <row r="133" spans="2:10" ht="15.75">
      <c r="B133" s="70"/>
      <c r="H133" s="71"/>
      <c r="J133" s="61"/>
    </row>
    <row r="134" spans="2:8" ht="15.75">
      <c r="B134" s="70" t="s">
        <v>125</v>
      </c>
      <c r="H134" s="80"/>
    </row>
    <row r="135" spans="2:8" ht="15.75">
      <c r="B135" s="70" t="s">
        <v>320</v>
      </c>
      <c r="C135" s="71">
        <f>408.61*0.1</f>
        <v>40.861000000000004</v>
      </c>
      <c r="F135" s="122"/>
      <c r="H135" s="122"/>
    </row>
    <row r="136" spans="2:8" ht="15.75">
      <c r="B136" s="70"/>
      <c r="H136" s="80"/>
    </row>
    <row r="137" spans="1:8" ht="38.25">
      <c r="A137" s="57" t="s">
        <v>338</v>
      </c>
      <c r="B137" s="70" t="s">
        <v>126</v>
      </c>
      <c r="H137" s="80"/>
    </row>
    <row r="138" spans="2:8" ht="15.75">
      <c r="B138" s="70"/>
      <c r="H138" s="80"/>
    </row>
    <row r="139" spans="2:8" ht="25.5">
      <c r="B139" s="70" t="s">
        <v>124</v>
      </c>
      <c r="H139" s="80"/>
    </row>
    <row r="140" spans="2:8" ht="15.75">
      <c r="B140" s="70" t="s">
        <v>320</v>
      </c>
      <c r="C140" s="71">
        <f>5.16*0.9</f>
        <v>4.644</v>
      </c>
      <c r="F140" s="122"/>
      <c r="H140" s="122"/>
    </row>
    <row r="141" spans="2:10" ht="15.75" hidden="1">
      <c r="B141" s="70"/>
      <c r="H141" s="71"/>
      <c r="J141" s="61"/>
    </row>
    <row r="142" spans="2:8" ht="15.75" hidden="1">
      <c r="B142" s="70" t="s">
        <v>7</v>
      </c>
      <c r="H142" s="80"/>
    </row>
    <row r="143" spans="2:8" ht="15.75" hidden="1">
      <c r="B143" s="70" t="s">
        <v>320</v>
      </c>
      <c r="C143" s="73">
        <v>0</v>
      </c>
      <c r="F143" s="122"/>
      <c r="H143" s="122"/>
    </row>
    <row r="144" spans="2:10" ht="15.75">
      <c r="B144" s="70"/>
      <c r="H144" s="71"/>
      <c r="J144" s="61"/>
    </row>
    <row r="145" spans="2:8" ht="15.75">
      <c r="B145" s="70" t="s">
        <v>125</v>
      </c>
      <c r="H145" s="80"/>
    </row>
    <row r="146" spans="2:8" ht="15.75">
      <c r="B146" s="70" t="s">
        <v>320</v>
      </c>
      <c r="C146" s="71">
        <f>5.16*0.1</f>
        <v>0.516</v>
      </c>
      <c r="E146" s="127"/>
      <c r="F146" s="122"/>
      <c r="H146" s="122"/>
    </row>
    <row r="147" spans="2:8" ht="15.75" hidden="1">
      <c r="B147" s="70"/>
      <c r="H147" s="80"/>
    </row>
    <row r="148" spans="1:8" ht="38.25" hidden="1">
      <c r="A148" s="57" t="s">
        <v>27</v>
      </c>
      <c r="B148" s="70" t="s">
        <v>128</v>
      </c>
      <c r="H148" s="80"/>
    </row>
    <row r="149" spans="2:8" ht="15.75" hidden="1">
      <c r="B149" s="70"/>
      <c r="H149" s="80"/>
    </row>
    <row r="150" spans="2:8" ht="25.5" hidden="1">
      <c r="B150" s="70" t="s">
        <v>161</v>
      </c>
      <c r="H150" s="80"/>
    </row>
    <row r="151" spans="2:10" ht="15.75" hidden="1">
      <c r="B151" s="70" t="s">
        <v>320</v>
      </c>
      <c r="C151" s="73">
        <f>0*0.8</f>
        <v>0</v>
      </c>
      <c r="H151" s="71"/>
      <c r="J151" s="61"/>
    </row>
    <row r="152" spans="2:10" ht="15.75" hidden="1">
      <c r="B152" s="70"/>
      <c r="H152" s="71"/>
      <c r="J152" s="61"/>
    </row>
    <row r="153" spans="2:8" ht="15.75" hidden="1">
      <c r="B153" s="70" t="s">
        <v>7</v>
      </c>
      <c r="H153" s="80"/>
    </row>
    <row r="154" spans="2:10" ht="15.75" hidden="1">
      <c r="B154" s="70" t="s">
        <v>320</v>
      </c>
      <c r="C154" s="73">
        <f>0*0.3</f>
        <v>0</v>
      </c>
      <c r="H154" s="71"/>
      <c r="J154" s="61"/>
    </row>
    <row r="155" spans="2:10" ht="15.75" hidden="1">
      <c r="B155" s="70"/>
      <c r="H155" s="71"/>
      <c r="J155" s="61"/>
    </row>
    <row r="156" spans="2:8" ht="15.75" hidden="1">
      <c r="B156" s="70" t="s">
        <v>162</v>
      </c>
      <c r="H156" s="80"/>
    </row>
    <row r="157" spans="2:10" ht="15.75" hidden="1">
      <c r="B157" s="70" t="s">
        <v>320</v>
      </c>
      <c r="C157" s="73">
        <f>0*0.2</f>
        <v>0</v>
      </c>
      <c r="H157" s="71"/>
      <c r="J157" s="61"/>
    </row>
    <row r="158" spans="2:10" ht="15.75" hidden="1">
      <c r="B158" s="70"/>
      <c r="H158" s="71"/>
      <c r="J158" s="61"/>
    </row>
    <row r="159" spans="1:8" ht="38.25" hidden="1">
      <c r="A159" s="57" t="s">
        <v>109</v>
      </c>
      <c r="B159" s="70" t="s">
        <v>129</v>
      </c>
      <c r="H159" s="80"/>
    </row>
    <row r="160" spans="2:8" ht="15.75" hidden="1">
      <c r="B160" s="70"/>
      <c r="H160" s="80"/>
    </row>
    <row r="161" spans="2:8" ht="25.5" hidden="1">
      <c r="B161" s="70" t="s">
        <v>124</v>
      </c>
      <c r="H161" s="80"/>
    </row>
    <row r="162" spans="2:10" ht="15.75" hidden="1">
      <c r="B162" s="70" t="s">
        <v>320</v>
      </c>
      <c r="C162" s="73">
        <f>0*0.9</f>
        <v>0</v>
      </c>
      <c r="H162" s="71"/>
      <c r="J162" s="61"/>
    </row>
    <row r="163" spans="2:10" ht="15.75" hidden="1">
      <c r="B163" s="70"/>
      <c r="H163" s="71"/>
      <c r="J163" s="61"/>
    </row>
    <row r="164" spans="2:8" ht="15.75" hidden="1">
      <c r="B164" s="70" t="s">
        <v>7</v>
      </c>
      <c r="H164" s="80"/>
    </row>
    <row r="165" spans="2:10" ht="15.75" hidden="1">
      <c r="B165" s="70" t="s">
        <v>320</v>
      </c>
      <c r="C165" s="73">
        <f>0*0.3</f>
        <v>0</v>
      </c>
      <c r="H165" s="71"/>
      <c r="J165" s="61"/>
    </row>
    <row r="166" spans="2:10" ht="15.75" hidden="1">
      <c r="B166" s="70"/>
      <c r="H166" s="71"/>
      <c r="J166" s="61"/>
    </row>
    <row r="167" spans="2:8" ht="15.75" hidden="1">
      <c r="B167" s="70" t="s">
        <v>125</v>
      </c>
      <c r="H167" s="80"/>
    </row>
    <row r="168" spans="2:10" ht="15.75" hidden="1">
      <c r="B168" s="70" t="s">
        <v>320</v>
      </c>
      <c r="C168" s="73">
        <f>0*0.1</f>
        <v>0</v>
      </c>
      <c r="H168" s="71"/>
      <c r="J168" s="61"/>
    </row>
    <row r="169" spans="2:8" ht="15.75" hidden="1">
      <c r="B169" s="70"/>
      <c r="H169" s="80"/>
    </row>
    <row r="170" spans="1:8" ht="51" hidden="1">
      <c r="A170" s="57" t="s">
        <v>339</v>
      </c>
      <c r="B170" s="70" t="s">
        <v>25</v>
      </c>
      <c r="H170" s="80"/>
    </row>
    <row r="171" spans="2:8" ht="15.75" hidden="1">
      <c r="B171" s="70"/>
      <c r="H171" s="80"/>
    </row>
    <row r="172" spans="2:8" ht="15.75" hidden="1">
      <c r="B172" s="70" t="s">
        <v>9</v>
      </c>
      <c r="H172" s="80"/>
    </row>
    <row r="173" spans="2:10" ht="15.75" hidden="1">
      <c r="B173" s="70" t="s">
        <v>320</v>
      </c>
      <c r="C173" s="73">
        <v>0</v>
      </c>
      <c r="H173" s="71"/>
      <c r="J173" s="61"/>
    </row>
    <row r="174" spans="2:10" ht="15.75" hidden="1">
      <c r="B174" s="70"/>
      <c r="H174" s="71"/>
      <c r="J174" s="61"/>
    </row>
    <row r="175" spans="2:8" ht="25.5" hidden="1">
      <c r="B175" s="70" t="s">
        <v>26</v>
      </c>
      <c r="H175" s="80"/>
    </row>
    <row r="176" spans="2:10" ht="15.75" hidden="1">
      <c r="B176" s="70" t="s">
        <v>320</v>
      </c>
      <c r="C176" s="73">
        <v>0</v>
      </c>
      <c r="H176" s="71"/>
      <c r="J176" s="61"/>
    </row>
    <row r="177" spans="2:10" ht="15.75" hidden="1">
      <c r="B177" s="70"/>
      <c r="H177" s="71"/>
      <c r="J177" s="61"/>
    </row>
    <row r="178" spans="1:17" s="87" customFormat="1" ht="114" customHeight="1" hidden="1">
      <c r="A178" s="57" t="s">
        <v>13</v>
      </c>
      <c r="B178" s="70" t="s">
        <v>149</v>
      </c>
      <c r="C178" s="85"/>
      <c r="D178" s="85"/>
      <c r="E178" s="166"/>
      <c r="F178" s="85"/>
      <c r="G178" s="151"/>
      <c r="H178" s="86"/>
      <c r="J178" s="13"/>
      <c r="Q178" s="132"/>
    </row>
    <row r="179" spans="1:17" s="89" customFormat="1" ht="15.75" hidden="1">
      <c r="A179" s="57"/>
      <c r="B179" s="70"/>
      <c r="C179" s="88"/>
      <c r="D179" s="88"/>
      <c r="E179" s="166"/>
      <c r="F179" s="88"/>
      <c r="G179" s="155"/>
      <c r="H179" s="87"/>
      <c r="Q179" s="133"/>
    </row>
    <row r="180" spans="1:17" s="89" customFormat="1" ht="15.75" hidden="1">
      <c r="A180" s="57"/>
      <c r="B180" s="70" t="s">
        <v>72</v>
      </c>
      <c r="C180" s="73">
        <v>0</v>
      </c>
      <c r="D180" s="85"/>
      <c r="E180" s="166"/>
      <c r="F180" s="71"/>
      <c r="G180" s="151"/>
      <c r="H180" s="71"/>
      <c r="Q180" s="127"/>
    </row>
    <row r="181" spans="1:17" s="89" customFormat="1" ht="15.75" hidden="1">
      <c r="A181" s="57"/>
      <c r="B181" s="70"/>
      <c r="C181" s="73"/>
      <c r="D181" s="85"/>
      <c r="E181" s="166"/>
      <c r="F181" s="71"/>
      <c r="G181" s="151"/>
      <c r="H181" s="71"/>
      <c r="Q181" s="127"/>
    </row>
    <row r="182" spans="1:17" s="87" customFormat="1" ht="81" customHeight="1" hidden="1">
      <c r="A182" s="57" t="s">
        <v>163</v>
      </c>
      <c r="B182" s="70" t="s">
        <v>309</v>
      </c>
      <c r="C182" s="85"/>
      <c r="D182" s="85"/>
      <c r="E182" s="166"/>
      <c r="F182" s="85"/>
      <c r="G182" s="151"/>
      <c r="H182" s="86"/>
      <c r="J182" s="13"/>
      <c r="Q182" s="132"/>
    </row>
    <row r="183" spans="1:17" s="89" customFormat="1" ht="15.75" hidden="1">
      <c r="A183" s="57"/>
      <c r="B183" s="70"/>
      <c r="C183" s="88"/>
      <c r="D183" s="88"/>
      <c r="E183" s="166"/>
      <c r="F183" s="88"/>
      <c r="G183" s="155"/>
      <c r="H183" s="87"/>
      <c r="Q183" s="133"/>
    </row>
    <row r="184" spans="1:17" s="89" customFormat="1" ht="15.75" hidden="1">
      <c r="A184" s="57"/>
      <c r="B184" s="70" t="s">
        <v>72</v>
      </c>
      <c r="C184" s="73">
        <v>0</v>
      </c>
      <c r="D184" s="85"/>
      <c r="E184" s="166"/>
      <c r="F184" s="71"/>
      <c r="G184" s="151"/>
      <c r="H184" s="71"/>
      <c r="Q184" s="127"/>
    </row>
    <row r="185" spans="1:17" s="89" customFormat="1" ht="15.75" hidden="1">
      <c r="A185" s="57"/>
      <c r="B185" s="70"/>
      <c r="C185" s="71"/>
      <c r="D185" s="85"/>
      <c r="E185" s="166"/>
      <c r="F185" s="71"/>
      <c r="G185" s="151"/>
      <c r="H185" s="71"/>
      <c r="Q185" s="127"/>
    </row>
    <row r="186" spans="1:17" s="87" customFormat="1" ht="81" customHeight="1" hidden="1">
      <c r="A186" s="57" t="s">
        <v>117</v>
      </c>
      <c r="B186" s="70" t="s">
        <v>118</v>
      </c>
      <c r="C186" s="85"/>
      <c r="D186" s="85"/>
      <c r="E186" s="166"/>
      <c r="F186" s="85"/>
      <c r="G186" s="151"/>
      <c r="H186" s="86"/>
      <c r="J186" s="13"/>
      <c r="Q186" s="132"/>
    </row>
    <row r="187" spans="1:17" s="89" customFormat="1" ht="15.75" hidden="1">
      <c r="A187" s="57"/>
      <c r="B187" s="70"/>
      <c r="C187" s="88"/>
      <c r="D187" s="88"/>
      <c r="E187" s="166"/>
      <c r="F187" s="88"/>
      <c r="G187" s="155"/>
      <c r="H187" s="87"/>
      <c r="Q187" s="133"/>
    </row>
    <row r="188" spans="1:17" s="89" customFormat="1" ht="15.75" hidden="1">
      <c r="A188" s="57"/>
      <c r="B188" s="70" t="s">
        <v>323</v>
      </c>
      <c r="C188" s="73">
        <v>0</v>
      </c>
      <c r="D188" s="85"/>
      <c r="E188" s="166"/>
      <c r="F188" s="71"/>
      <c r="G188" s="151"/>
      <c r="H188" s="71"/>
      <c r="Q188" s="127"/>
    </row>
    <row r="189" spans="1:17" s="89" customFormat="1" ht="15.75" hidden="1">
      <c r="A189" s="57"/>
      <c r="B189" s="70"/>
      <c r="C189" s="73"/>
      <c r="D189" s="85"/>
      <c r="E189" s="166"/>
      <c r="F189" s="71"/>
      <c r="G189" s="151"/>
      <c r="H189" s="71"/>
      <c r="Q189" s="127"/>
    </row>
    <row r="190" spans="1:17" s="87" customFormat="1" ht="95.25" customHeight="1" hidden="1">
      <c r="A190" s="57" t="s">
        <v>154</v>
      </c>
      <c r="B190" s="13" t="s">
        <v>155</v>
      </c>
      <c r="C190" s="85"/>
      <c r="D190" s="85"/>
      <c r="E190" s="166"/>
      <c r="F190" s="85"/>
      <c r="G190" s="151"/>
      <c r="H190" s="86"/>
      <c r="J190" s="13"/>
      <c r="Q190" s="132"/>
    </row>
    <row r="191" spans="1:17" s="89" customFormat="1" ht="15.75" hidden="1">
      <c r="A191" s="57"/>
      <c r="B191" s="70"/>
      <c r="C191" s="88"/>
      <c r="D191" s="88"/>
      <c r="E191" s="166"/>
      <c r="F191" s="88"/>
      <c r="G191" s="155"/>
      <c r="H191" s="87"/>
      <c r="Q191" s="133"/>
    </row>
    <row r="192" spans="1:17" s="89" customFormat="1" ht="15.75" hidden="1">
      <c r="A192" s="57"/>
      <c r="B192" s="70" t="s">
        <v>323</v>
      </c>
      <c r="C192" s="73">
        <v>0</v>
      </c>
      <c r="D192" s="85"/>
      <c r="E192" s="166"/>
      <c r="F192" s="71"/>
      <c r="G192" s="151"/>
      <c r="H192" s="71"/>
      <c r="Q192" s="127"/>
    </row>
    <row r="193" spans="1:17" s="89" customFormat="1" ht="15.75" hidden="1">
      <c r="A193" s="57"/>
      <c r="B193" s="70"/>
      <c r="C193" s="73"/>
      <c r="D193" s="85"/>
      <c r="E193" s="166"/>
      <c r="F193" s="71"/>
      <c r="G193" s="151"/>
      <c r="H193" s="71"/>
      <c r="Q193" s="127"/>
    </row>
    <row r="194" spans="1:17" s="87" customFormat="1" ht="81" customHeight="1" hidden="1">
      <c r="A194" s="57" t="s">
        <v>166</v>
      </c>
      <c r="B194" s="13" t="s">
        <v>167</v>
      </c>
      <c r="C194" s="85"/>
      <c r="D194" s="85"/>
      <c r="E194" s="166"/>
      <c r="F194" s="85"/>
      <c r="G194" s="151"/>
      <c r="H194" s="86"/>
      <c r="J194" s="13"/>
      <c r="Q194" s="132"/>
    </row>
    <row r="195" spans="1:17" s="89" customFormat="1" ht="15.75" hidden="1">
      <c r="A195" s="57"/>
      <c r="B195" s="70"/>
      <c r="C195" s="88"/>
      <c r="D195" s="88"/>
      <c r="E195" s="166"/>
      <c r="F195" s="88"/>
      <c r="G195" s="155"/>
      <c r="H195" s="87"/>
      <c r="Q195" s="133"/>
    </row>
    <row r="196" spans="1:17" s="89" customFormat="1" ht="15.75" hidden="1">
      <c r="A196" s="57"/>
      <c r="B196" s="70" t="s">
        <v>323</v>
      </c>
      <c r="C196" s="73">
        <v>0</v>
      </c>
      <c r="D196" s="85"/>
      <c r="E196" s="166"/>
      <c r="F196" s="71"/>
      <c r="G196" s="151"/>
      <c r="H196" s="71"/>
      <c r="Q196" s="127"/>
    </row>
    <row r="197" spans="1:17" s="89" customFormat="1" ht="15.75">
      <c r="A197" s="90"/>
      <c r="B197" s="91"/>
      <c r="C197" s="85"/>
      <c r="D197" s="85"/>
      <c r="E197" s="166"/>
      <c r="F197" s="85"/>
      <c r="G197" s="151"/>
      <c r="H197" s="86"/>
      <c r="Q197" s="132"/>
    </row>
    <row r="198" spans="1:17" s="83" customFormat="1" ht="38.25">
      <c r="A198" s="57" t="s">
        <v>349</v>
      </c>
      <c r="B198" s="70" t="s">
        <v>340</v>
      </c>
      <c r="C198" s="71"/>
      <c r="D198" s="71"/>
      <c r="E198" s="166"/>
      <c r="F198" s="71"/>
      <c r="G198" s="151"/>
      <c r="H198" s="80"/>
      <c r="I198" s="81"/>
      <c r="J198" s="82"/>
      <c r="M198" s="84"/>
      <c r="N198" s="84"/>
      <c r="O198" s="84"/>
      <c r="Q198" s="127"/>
    </row>
    <row r="199" spans="2:17" ht="15.75">
      <c r="B199" s="70"/>
      <c r="C199" s="78"/>
      <c r="D199" s="78"/>
      <c r="F199" s="78"/>
      <c r="G199" s="155"/>
      <c r="H199" s="83"/>
      <c r="Q199" s="129"/>
    </row>
    <row r="200" spans="2:8" ht="15.75">
      <c r="B200" s="70" t="s">
        <v>326</v>
      </c>
      <c r="C200" s="71">
        <f>C55*0.75</f>
        <v>134.25</v>
      </c>
      <c r="H200" s="71"/>
    </row>
    <row r="201" spans="2:8" ht="15.75">
      <c r="B201" s="70"/>
      <c r="H201" s="80"/>
    </row>
    <row r="202" spans="1:17" s="83" customFormat="1" ht="76.5">
      <c r="A202" s="57" t="s">
        <v>350</v>
      </c>
      <c r="B202" s="70" t="s">
        <v>130</v>
      </c>
      <c r="C202" s="71"/>
      <c r="D202" s="71"/>
      <c r="E202" s="166"/>
      <c r="F202" s="71"/>
      <c r="G202" s="151"/>
      <c r="H202" s="80"/>
      <c r="I202" s="81"/>
      <c r="J202" s="82"/>
      <c r="M202" s="84"/>
      <c r="N202" s="84"/>
      <c r="O202" s="84"/>
      <c r="Q202" s="127"/>
    </row>
    <row r="203" spans="1:17" ht="15.75">
      <c r="A203" s="92"/>
      <c r="B203" s="70"/>
      <c r="C203" s="78"/>
      <c r="D203" s="78"/>
      <c r="F203" s="78"/>
      <c r="G203" s="155"/>
      <c r="H203" s="83"/>
      <c r="Q203" s="129"/>
    </row>
    <row r="204" spans="2:8" ht="15.75">
      <c r="B204" s="70" t="s">
        <v>320</v>
      </c>
      <c r="C204" s="71">
        <v>19.8</v>
      </c>
      <c r="H204" s="71"/>
    </row>
    <row r="205" spans="2:8" ht="15.75">
      <c r="B205" s="70"/>
      <c r="H205" s="80"/>
    </row>
    <row r="206" spans="1:17" s="83" customFormat="1" ht="117" customHeight="1">
      <c r="A206" s="57" t="s">
        <v>351</v>
      </c>
      <c r="B206" s="70" t="s">
        <v>96</v>
      </c>
      <c r="C206" s="71"/>
      <c r="D206" s="71"/>
      <c r="E206" s="166"/>
      <c r="F206" s="71"/>
      <c r="G206" s="151"/>
      <c r="H206" s="80"/>
      <c r="I206" s="81"/>
      <c r="J206" s="82"/>
      <c r="M206" s="84"/>
      <c r="N206" s="84"/>
      <c r="O206" s="84"/>
      <c r="Q206" s="127"/>
    </row>
    <row r="207" spans="1:17" ht="15.75">
      <c r="A207" s="92"/>
      <c r="B207" s="70"/>
      <c r="C207" s="78"/>
      <c r="D207" s="78"/>
      <c r="F207" s="78"/>
      <c r="G207" s="155"/>
      <c r="H207" s="83"/>
      <c r="Q207" s="129"/>
    </row>
    <row r="208" spans="2:8" ht="15.75">
      <c r="B208" s="70" t="s">
        <v>320</v>
      </c>
      <c r="C208" s="71">
        <v>76.5</v>
      </c>
      <c r="H208" s="71"/>
    </row>
    <row r="209" spans="2:8" ht="15.75">
      <c r="B209" s="70"/>
      <c r="H209" s="80"/>
    </row>
    <row r="210" spans="1:17" ht="96" customHeight="1">
      <c r="A210" s="101" t="s">
        <v>352</v>
      </c>
      <c r="B210" s="102" t="s">
        <v>133</v>
      </c>
      <c r="C210" s="103"/>
      <c r="D210" s="103"/>
      <c r="H210" s="80"/>
      <c r="Q210" s="130"/>
    </row>
    <row r="211" spans="1:17" ht="15.75">
      <c r="A211" s="104"/>
      <c r="B211" s="102"/>
      <c r="C211" s="103"/>
      <c r="D211" s="103"/>
      <c r="H211" s="80"/>
      <c r="Q211" s="130"/>
    </row>
    <row r="212" spans="1:17" ht="15.75">
      <c r="A212" s="101"/>
      <c r="B212" s="102" t="s">
        <v>320</v>
      </c>
      <c r="C212" s="103">
        <f>311.5*0.65-C220</f>
        <v>156.475</v>
      </c>
      <c r="D212" s="103"/>
      <c r="H212" s="71"/>
      <c r="Q212" s="130"/>
    </row>
    <row r="213" spans="1:17" ht="15.75">
      <c r="A213" s="101"/>
      <c r="B213" s="102"/>
      <c r="C213" s="103"/>
      <c r="D213" s="103"/>
      <c r="H213" s="80"/>
      <c r="Q213" s="130"/>
    </row>
    <row r="214" spans="1:17" s="83" customFormat="1" ht="25.5">
      <c r="A214" s="101" t="s">
        <v>353</v>
      </c>
      <c r="B214" s="102" t="s">
        <v>8</v>
      </c>
      <c r="C214" s="103"/>
      <c r="D214" s="103"/>
      <c r="E214" s="166"/>
      <c r="F214" s="71"/>
      <c r="G214" s="151"/>
      <c r="H214" s="80"/>
      <c r="Q214" s="130"/>
    </row>
    <row r="215" spans="1:17" ht="15.75">
      <c r="A215" s="104"/>
      <c r="B215" s="102"/>
      <c r="C215" s="105"/>
      <c r="D215" s="105"/>
      <c r="F215" s="78"/>
      <c r="G215" s="155"/>
      <c r="H215" s="83"/>
      <c r="I215" s="60"/>
      <c r="J215" s="60"/>
      <c r="M215" s="60"/>
      <c r="N215" s="60"/>
      <c r="O215" s="60"/>
      <c r="Q215" s="131"/>
    </row>
    <row r="216" spans="1:17" ht="15.75">
      <c r="A216" s="101"/>
      <c r="B216" s="102" t="s">
        <v>320</v>
      </c>
      <c r="C216" s="103">
        <f>311.5*0.35</f>
        <v>109.02499999999999</v>
      </c>
      <c r="D216" s="103"/>
      <c r="H216" s="71"/>
      <c r="I216" s="60"/>
      <c r="J216" s="60"/>
      <c r="M216" s="60"/>
      <c r="N216" s="60"/>
      <c r="O216" s="60"/>
      <c r="Q216" s="130"/>
    </row>
    <row r="217" spans="1:17" ht="15.75">
      <c r="A217" s="101"/>
      <c r="B217" s="102"/>
      <c r="C217" s="103"/>
      <c r="D217" s="103"/>
      <c r="H217" s="80"/>
      <c r="I217" s="60"/>
      <c r="J217" s="60"/>
      <c r="M217" s="60"/>
      <c r="N217" s="60"/>
      <c r="O217" s="60"/>
      <c r="Q217" s="130"/>
    </row>
    <row r="218" spans="1:8" ht="63.75">
      <c r="A218" s="57" t="s">
        <v>354</v>
      </c>
      <c r="B218" s="70" t="s">
        <v>372</v>
      </c>
      <c r="H218" s="80"/>
    </row>
    <row r="219" spans="1:8" ht="15.75">
      <c r="A219" s="92"/>
      <c r="B219" s="70"/>
      <c r="H219" s="80"/>
    </row>
    <row r="220" spans="2:8" ht="15.75">
      <c r="B220" s="70" t="s">
        <v>320</v>
      </c>
      <c r="C220" s="71">
        <f>0.2*(C108+230)</f>
        <v>46</v>
      </c>
      <c r="H220" s="71"/>
    </row>
    <row r="221" spans="2:8" ht="15.75" hidden="1">
      <c r="B221" s="70"/>
      <c r="H221" s="80"/>
    </row>
    <row r="222" spans="1:8" ht="106.5" customHeight="1" hidden="1">
      <c r="A222" s="57" t="s">
        <v>355</v>
      </c>
      <c r="B222" s="23" t="s">
        <v>46</v>
      </c>
      <c r="H222" s="80"/>
    </row>
    <row r="223" spans="1:8" ht="15.75" hidden="1">
      <c r="A223" s="92"/>
      <c r="B223" s="93"/>
      <c r="H223" s="80"/>
    </row>
    <row r="224" spans="2:8" ht="15.75" hidden="1">
      <c r="B224" s="70" t="s">
        <v>326</v>
      </c>
      <c r="C224" s="73">
        <f>C108</f>
        <v>0</v>
      </c>
      <c r="E224" s="127"/>
      <c r="H224" s="71"/>
    </row>
    <row r="225" spans="2:8" ht="15.75" hidden="1">
      <c r="B225" s="70"/>
      <c r="H225" s="71"/>
    </row>
    <row r="226" spans="1:8" ht="43.5" customHeight="1" hidden="1">
      <c r="A226" s="57" t="s">
        <v>47</v>
      </c>
      <c r="B226" s="23" t="s">
        <v>48</v>
      </c>
      <c r="H226" s="80"/>
    </row>
    <row r="227" spans="1:8" ht="15.75" hidden="1">
      <c r="A227" s="92"/>
      <c r="B227" s="93"/>
      <c r="H227" s="80"/>
    </row>
    <row r="228" spans="2:8" ht="15.75" hidden="1">
      <c r="B228" s="70" t="s">
        <v>326</v>
      </c>
      <c r="C228" s="73">
        <v>0</v>
      </c>
      <c r="H228" s="71"/>
    </row>
    <row r="229" spans="2:8" ht="15.75" hidden="1">
      <c r="B229" s="70"/>
      <c r="H229" s="80"/>
    </row>
    <row r="230" spans="1:8" ht="51" hidden="1">
      <c r="A230" s="57" t="s">
        <v>58</v>
      </c>
      <c r="B230" s="93" t="s">
        <v>172</v>
      </c>
      <c r="H230" s="80"/>
    </row>
    <row r="231" spans="1:8" ht="15.75" hidden="1">
      <c r="A231" s="92"/>
      <c r="B231" s="93"/>
      <c r="H231" s="80"/>
    </row>
    <row r="232" spans="2:8" ht="15.75" hidden="1">
      <c r="B232" s="70" t="s">
        <v>322</v>
      </c>
      <c r="C232" s="73">
        <f>C112</f>
        <v>0</v>
      </c>
      <c r="H232" s="71"/>
    </row>
    <row r="233" spans="2:8" ht="15.75" hidden="1">
      <c r="B233" s="70"/>
      <c r="H233" s="80"/>
    </row>
    <row r="234" spans="1:8" ht="25.5" hidden="1">
      <c r="A234" s="57" t="s">
        <v>58</v>
      </c>
      <c r="B234" s="93" t="s">
        <v>59</v>
      </c>
      <c r="H234" s="80"/>
    </row>
    <row r="235" spans="1:8" ht="15.75" hidden="1">
      <c r="A235" s="92"/>
      <c r="B235" s="93"/>
      <c r="H235" s="80"/>
    </row>
    <row r="236" spans="2:8" ht="15.75" hidden="1">
      <c r="B236" s="70" t="s">
        <v>326</v>
      </c>
      <c r="C236" s="73">
        <f>C116</f>
        <v>0</v>
      </c>
      <c r="E236" s="127"/>
      <c r="H236" s="71"/>
    </row>
    <row r="237" spans="2:8" ht="15.75">
      <c r="B237" s="70"/>
      <c r="H237" s="80"/>
    </row>
    <row r="238" spans="1:8" ht="38.25">
      <c r="A238" s="57" t="s">
        <v>28</v>
      </c>
      <c r="B238" s="93" t="s">
        <v>29</v>
      </c>
      <c r="H238" s="80"/>
    </row>
    <row r="239" spans="1:8" ht="15.75">
      <c r="A239" s="92"/>
      <c r="B239" s="93"/>
      <c r="H239" s="80"/>
    </row>
    <row r="240" spans="2:8" ht="15.75">
      <c r="B240" s="70" t="s">
        <v>326</v>
      </c>
      <c r="C240" s="71">
        <v>230</v>
      </c>
      <c r="H240" s="71"/>
    </row>
    <row r="241" spans="2:8" ht="15.75" hidden="1">
      <c r="B241" s="70"/>
      <c r="H241" s="80"/>
    </row>
    <row r="242" spans="1:8" ht="51" hidden="1">
      <c r="A242" s="57" t="s">
        <v>356</v>
      </c>
      <c r="B242" s="70" t="s">
        <v>17</v>
      </c>
      <c r="H242" s="80"/>
    </row>
    <row r="243" spans="2:8" ht="15.75" hidden="1">
      <c r="B243" s="70"/>
      <c r="H243" s="80"/>
    </row>
    <row r="244" spans="2:8" ht="15.75" hidden="1">
      <c r="B244" s="70" t="s">
        <v>326</v>
      </c>
      <c r="C244" s="73">
        <v>0</v>
      </c>
      <c r="H244" s="71"/>
    </row>
    <row r="245" spans="2:8" ht="15.75" hidden="1">
      <c r="B245" s="70"/>
      <c r="H245" s="80"/>
    </row>
    <row r="246" spans="1:8" ht="51" hidden="1">
      <c r="A246" s="57" t="s">
        <v>357</v>
      </c>
      <c r="B246" s="70" t="s">
        <v>18</v>
      </c>
      <c r="H246" s="80"/>
    </row>
    <row r="247" spans="2:8" ht="15.75" hidden="1">
      <c r="B247" s="70"/>
      <c r="H247" s="80"/>
    </row>
    <row r="248" spans="2:8" ht="15.75" hidden="1">
      <c r="B248" s="70" t="s">
        <v>326</v>
      </c>
      <c r="C248" s="73">
        <v>0</v>
      </c>
      <c r="E248" s="127"/>
      <c r="H248" s="71"/>
    </row>
    <row r="249" spans="2:8" ht="15.75">
      <c r="B249" s="70"/>
      <c r="H249" s="80"/>
    </row>
    <row r="250" spans="1:8" ht="51">
      <c r="A250" s="57" t="s">
        <v>11</v>
      </c>
      <c r="B250" s="70" t="s">
        <v>134</v>
      </c>
      <c r="H250" s="80"/>
    </row>
    <row r="251" spans="2:8" ht="15.75">
      <c r="B251" s="70"/>
      <c r="H251" s="80"/>
    </row>
    <row r="252" spans="2:8" ht="15.75">
      <c r="B252" s="70" t="s">
        <v>320</v>
      </c>
      <c r="C252" s="71">
        <f>413.76-C216</f>
        <v>304.735</v>
      </c>
      <c r="H252" s="71"/>
    </row>
    <row r="253" spans="2:8" ht="15.75">
      <c r="B253" s="70"/>
      <c r="H253" s="80"/>
    </row>
    <row r="254" spans="1:8" ht="51">
      <c r="A254" s="57" t="s">
        <v>12</v>
      </c>
      <c r="B254" s="70" t="s">
        <v>110</v>
      </c>
      <c r="H254" s="80"/>
    </row>
    <row r="255" spans="2:8" ht="15.75">
      <c r="B255" s="70"/>
      <c r="H255" s="80"/>
    </row>
    <row r="256" spans="2:8" ht="15.75">
      <c r="B256" s="70" t="s">
        <v>326</v>
      </c>
      <c r="C256" s="71">
        <f>C104/0.15</f>
        <v>124.66666666666667</v>
      </c>
      <c r="H256" s="71"/>
    </row>
    <row r="257" spans="2:8" ht="15.75">
      <c r="B257" s="70"/>
      <c r="H257" s="80"/>
    </row>
    <row r="258" spans="1:8" ht="25.5">
      <c r="A258" s="57" t="s">
        <v>30</v>
      </c>
      <c r="B258" s="70" t="s">
        <v>343</v>
      </c>
      <c r="H258" s="80"/>
    </row>
    <row r="259" spans="2:8" ht="15.75">
      <c r="B259" s="70"/>
      <c r="H259" s="80"/>
    </row>
    <row r="260" spans="2:8" ht="15.75">
      <c r="B260" s="70" t="s">
        <v>344</v>
      </c>
      <c r="C260" s="71">
        <v>2</v>
      </c>
      <c r="H260" s="71"/>
    </row>
    <row r="261" spans="2:8" ht="15.75">
      <c r="B261" s="70"/>
      <c r="H261" s="80"/>
    </row>
    <row r="262" spans="1:17" s="83" customFormat="1" ht="63.75">
      <c r="A262" s="57" t="s">
        <v>31</v>
      </c>
      <c r="B262" s="70" t="s">
        <v>234</v>
      </c>
      <c r="C262" s="71"/>
      <c r="D262" s="71"/>
      <c r="E262" s="166"/>
      <c r="F262" s="71"/>
      <c r="G262" s="151"/>
      <c r="H262" s="80"/>
      <c r="I262" s="81"/>
      <c r="J262" s="82"/>
      <c r="M262" s="84"/>
      <c r="N262" s="84"/>
      <c r="O262" s="84"/>
      <c r="Q262" s="127"/>
    </row>
    <row r="263" spans="2:17" ht="15.75">
      <c r="B263" s="70"/>
      <c r="C263" s="78"/>
      <c r="D263" s="78"/>
      <c r="E263" s="170"/>
      <c r="F263" s="78"/>
      <c r="G263" s="155"/>
      <c r="H263" s="83"/>
      <c r="Q263" s="129"/>
    </row>
    <row r="264" spans="2:8" ht="15.75">
      <c r="B264" s="70" t="s">
        <v>341</v>
      </c>
      <c r="H264" s="71"/>
    </row>
    <row r="265" spans="2:8" ht="15.75">
      <c r="B265" s="70"/>
      <c r="H265" s="80"/>
    </row>
    <row r="266" spans="1:17" s="10" customFormat="1" ht="15.75">
      <c r="A266" s="57"/>
      <c r="B266" s="79" t="s">
        <v>321</v>
      </c>
      <c r="C266" s="75"/>
      <c r="D266" s="75"/>
      <c r="E266" s="167"/>
      <c r="F266" s="75"/>
      <c r="G266" s="148"/>
      <c r="H266" s="67"/>
      <c r="I266" s="35"/>
      <c r="J266" s="31"/>
      <c r="M266" s="39"/>
      <c r="N266" s="39"/>
      <c r="O266" s="39"/>
      <c r="Q266" s="128"/>
    </row>
    <row r="267" spans="1:17" s="10" customFormat="1" ht="15.75" hidden="1">
      <c r="A267" s="57"/>
      <c r="B267" s="79"/>
      <c r="C267" s="75"/>
      <c r="D267" s="75"/>
      <c r="E267" s="167"/>
      <c r="F267" s="75"/>
      <c r="G267" s="148"/>
      <c r="H267" s="67"/>
      <c r="I267" s="35"/>
      <c r="J267" s="31"/>
      <c r="M267" s="39"/>
      <c r="N267" s="39"/>
      <c r="O267" s="39"/>
      <c r="Q267" s="128"/>
    </row>
    <row r="268" spans="1:17" s="10" customFormat="1" ht="15.75" customHeight="1" hidden="1">
      <c r="A268" s="16" t="s">
        <v>345</v>
      </c>
      <c r="B268" s="12" t="s">
        <v>36</v>
      </c>
      <c r="C268" s="64"/>
      <c r="E268" s="163"/>
      <c r="G268" s="147"/>
      <c r="H268" s="71"/>
      <c r="I268" s="35"/>
      <c r="J268" s="31"/>
      <c r="M268" s="39"/>
      <c r="N268" s="39"/>
      <c r="O268" s="39"/>
      <c r="Q268" s="136"/>
    </row>
    <row r="269" ht="15.75" customHeight="1" hidden="1">
      <c r="H269" s="80"/>
    </row>
    <row r="270" spans="1:15" ht="63.75" hidden="1">
      <c r="A270" s="57" t="s">
        <v>358</v>
      </c>
      <c r="B270" s="70" t="s">
        <v>60</v>
      </c>
      <c r="C270" s="94"/>
      <c r="H270" s="80"/>
      <c r="I270" s="60"/>
      <c r="J270" s="60"/>
      <c r="M270" s="60"/>
      <c r="N270" s="60"/>
      <c r="O270" s="60"/>
    </row>
    <row r="271" spans="2:15" ht="15.75" hidden="1">
      <c r="B271" s="70"/>
      <c r="C271" s="94"/>
      <c r="H271" s="80"/>
      <c r="I271" s="60"/>
      <c r="J271" s="60"/>
      <c r="M271" s="60"/>
      <c r="N271" s="60"/>
      <c r="O271" s="60"/>
    </row>
    <row r="272" spans="2:15" ht="15.75" hidden="1">
      <c r="B272" s="70" t="s">
        <v>320</v>
      </c>
      <c r="C272" s="96">
        <v>0</v>
      </c>
      <c r="H272" s="71"/>
      <c r="I272" s="60"/>
      <c r="J272" s="60"/>
      <c r="M272" s="60"/>
      <c r="N272" s="60"/>
      <c r="O272" s="60"/>
    </row>
    <row r="273" ht="15.75" customHeight="1" hidden="1">
      <c r="H273" s="80"/>
    </row>
    <row r="274" spans="1:17" ht="15.75" customHeight="1" hidden="1">
      <c r="A274" s="65"/>
      <c r="B274" s="12" t="s">
        <v>61</v>
      </c>
      <c r="C274" s="75"/>
      <c r="D274" s="75"/>
      <c r="E274" s="167"/>
      <c r="F274" s="75"/>
      <c r="G274" s="148"/>
      <c r="Q274" s="128"/>
    </row>
    <row r="275" spans="1:17" ht="15.75" customHeight="1">
      <c r="A275" s="65"/>
      <c r="B275" s="12"/>
      <c r="C275" s="75"/>
      <c r="D275" s="75"/>
      <c r="E275" s="167"/>
      <c r="F275" s="75"/>
      <c r="G275" s="148"/>
      <c r="Q275" s="128"/>
    </row>
    <row r="276" spans="1:17" ht="15.75">
      <c r="A276" s="16" t="s">
        <v>345</v>
      </c>
      <c r="B276" s="12" t="s">
        <v>318</v>
      </c>
      <c r="C276" s="64"/>
      <c r="D276" s="10"/>
      <c r="E276" s="163"/>
      <c r="F276" s="10"/>
      <c r="G276" s="147"/>
      <c r="H276" s="10"/>
      <c r="Q276" s="136"/>
    </row>
    <row r="277" spans="1:17" ht="15.75">
      <c r="A277" s="16"/>
      <c r="B277" s="12"/>
      <c r="C277" s="64"/>
      <c r="D277" s="10"/>
      <c r="E277" s="163"/>
      <c r="F277" s="10"/>
      <c r="G277" s="147"/>
      <c r="H277" s="10"/>
      <c r="Q277" s="136"/>
    </row>
    <row r="278" spans="1:8" ht="67.5" customHeight="1">
      <c r="A278" s="57" t="s">
        <v>0</v>
      </c>
      <c r="B278" s="95" t="s">
        <v>2</v>
      </c>
      <c r="H278" s="80"/>
    </row>
    <row r="279" spans="2:8" ht="15.75">
      <c r="B279" s="70"/>
      <c r="H279" s="80"/>
    </row>
    <row r="280" spans="2:8" ht="15.75">
      <c r="B280" s="70" t="s">
        <v>322</v>
      </c>
      <c r="C280" s="71">
        <v>179</v>
      </c>
      <c r="H280" s="71"/>
    </row>
    <row r="281" spans="2:8" ht="15.75" hidden="1">
      <c r="B281" s="70"/>
      <c r="H281" s="71"/>
    </row>
    <row r="282" spans="1:13" ht="89.25" hidden="1">
      <c r="A282" s="57" t="s">
        <v>1</v>
      </c>
      <c r="B282" s="95" t="s">
        <v>3</v>
      </c>
      <c r="H282" s="80"/>
      <c r="K282" s="13"/>
      <c r="M282" s="95"/>
    </row>
    <row r="283" spans="2:8" ht="15.75" hidden="1">
      <c r="B283" s="70"/>
      <c r="H283" s="80"/>
    </row>
    <row r="284" spans="2:8" ht="15.75" hidden="1">
      <c r="B284" s="70" t="s">
        <v>322</v>
      </c>
      <c r="C284" s="73">
        <v>0</v>
      </c>
      <c r="H284" s="71"/>
    </row>
    <row r="285" spans="1:17" ht="15.75" hidden="1">
      <c r="A285" s="16"/>
      <c r="B285" s="12"/>
      <c r="C285" s="64"/>
      <c r="D285" s="10"/>
      <c r="E285" s="163"/>
      <c r="F285" s="10"/>
      <c r="G285" s="147"/>
      <c r="H285" s="10"/>
      <c r="Q285" s="136"/>
    </row>
    <row r="286" spans="1:8" ht="67.5" customHeight="1" hidden="1">
      <c r="A286" s="57" t="s">
        <v>358</v>
      </c>
      <c r="B286" s="95" t="s">
        <v>221</v>
      </c>
      <c r="H286" s="80"/>
    </row>
    <row r="287" spans="2:8" ht="15.75" hidden="1">
      <c r="B287" s="70"/>
      <c r="H287" s="80"/>
    </row>
    <row r="288" spans="2:8" ht="15.75" hidden="1">
      <c r="B288" s="70" t="s">
        <v>322</v>
      </c>
      <c r="C288" s="73">
        <v>0</v>
      </c>
      <c r="H288" s="71"/>
    </row>
    <row r="289" spans="2:8" ht="15.75" hidden="1">
      <c r="B289" s="70"/>
      <c r="H289" s="71"/>
    </row>
    <row r="290" spans="1:13" ht="89.25" hidden="1">
      <c r="A290" s="57" t="s">
        <v>248</v>
      </c>
      <c r="B290" s="95" t="s">
        <v>249</v>
      </c>
      <c r="H290" s="80"/>
      <c r="K290" s="13"/>
      <c r="M290" s="95"/>
    </row>
    <row r="291" spans="2:8" ht="15.75" hidden="1">
      <c r="B291" s="70"/>
      <c r="H291" s="80"/>
    </row>
    <row r="292" spans="2:8" ht="15.75" hidden="1">
      <c r="B292" s="70" t="s">
        <v>322</v>
      </c>
      <c r="C292" s="73">
        <v>0</v>
      </c>
      <c r="H292" s="71"/>
    </row>
    <row r="293" spans="2:8" ht="15.75" hidden="1">
      <c r="B293" s="70"/>
      <c r="C293" s="73"/>
      <c r="H293" s="71"/>
    </row>
    <row r="294" spans="1:13" ht="89.25" hidden="1">
      <c r="A294" s="57" t="s">
        <v>205</v>
      </c>
      <c r="B294" s="95" t="s">
        <v>206</v>
      </c>
      <c r="H294" s="80"/>
      <c r="K294" s="13"/>
      <c r="M294" s="95"/>
    </row>
    <row r="295" spans="2:8" ht="15.75" hidden="1">
      <c r="B295" s="70"/>
      <c r="H295" s="80"/>
    </row>
    <row r="296" spans="2:8" ht="15.75" hidden="1">
      <c r="B296" s="70" t="s">
        <v>322</v>
      </c>
      <c r="C296" s="73">
        <v>0</v>
      </c>
      <c r="E296" s="127"/>
      <c r="H296" s="71"/>
    </row>
    <row r="297" spans="2:8" ht="15.75" hidden="1">
      <c r="B297" s="70"/>
      <c r="H297" s="71"/>
    </row>
    <row r="298" spans="1:11" ht="63.75" hidden="1">
      <c r="A298" s="57" t="s">
        <v>98</v>
      </c>
      <c r="B298" s="95" t="s">
        <v>99</v>
      </c>
      <c r="H298" s="80"/>
      <c r="K298" s="70"/>
    </row>
    <row r="299" spans="2:8" ht="15.75" hidden="1">
      <c r="B299" s="70"/>
      <c r="H299" s="80"/>
    </row>
    <row r="300" spans="2:17" ht="15.75" hidden="1">
      <c r="B300" s="70" t="s">
        <v>322</v>
      </c>
      <c r="C300" s="73">
        <v>0</v>
      </c>
      <c r="H300" s="71"/>
      <c r="Q300" s="139"/>
    </row>
    <row r="301" spans="2:8" ht="15.75" hidden="1">
      <c r="B301" s="70"/>
      <c r="C301" s="73"/>
      <c r="H301" s="71"/>
    </row>
    <row r="302" spans="1:8" ht="63.75" hidden="1">
      <c r="A302" s="57" t="s">
        <v>261</v>
      </c>
      <c r="B302" s="95" t="s">
        <v>263</v>
      </c>
      <c r="H302" s="80"/>
    </row>
    <row r="303" spans="2:8" ht="15.75" hidden="1">
      <c r="B303" s="70"/>
      <c r="H303" s="80"/>
    </row>
    <row r="304" spans="2:8" ht="15.75" hidden="1">
      <c r="B304" s="70" t="s">
        <v>322</v>
      </c>
      <c r="C304" s="73">
        <v>0</v>
      </c>
      <c r="H304" s="71"/>
    </row>
    <row r="305" spans="2:8" ht="15.75" hidden="1">
      <c r="B305" s="70"/>
      <c r="C305" s="73"/>
      <c r="H305" s="71"/>
    </row>
    <row r="306" spans="1:11" ht="63.75" hidden="1">
      <c r="A306" s="57" t="s">
        <v>33</v>
      </c>
      <c r="B306" s="95" t="s">
        <v>174</v>
      </c>
      <c r="H306" s="80"/>
      <c r="K306" s="13"/>
    </row>
    <row r="307" spans="2:8" ht="15.75" hidden="1">
      <c r="B307" s="70"/>
      <c r="H307" s="80"/>
    </row>
    <row r="308" spans="2:8" ht="15.75" hidden="1">
      <c r="B308" s="70" t="s">
        <v>322</v>
      </c>
      <c r="C308" s="73">
        <v>0</v>
      </c>
      <c r="E308" s="127"/>
      <c r="H308" s="71"/>
    </row>
    <row r="309" spans="2:8" ht="15.75" hidden="1">
      <c r="B309" s="70"/>
      <c r="C309" s="73"/>
      <c r="H309" s="71"/>
    </row>
    <row r="310" spans="1:13" ht="89.25" hidden="1">
      <c r="A310" s="57" t="s">
        <v>34</v>
      </c>
      <c r="B310" s="95" t="s">
        <v>204</v>
      </c>
      <c r="H310" s="80"/>
      <c r="K310" s="13"/>
      <c r="M310" s="95"/>
    </row>
    <row r="311" spans="2:8" ht="15.75" hidden="1">
      <c r="B311" s="70"/>
      <c r="H311" s="80"/>
    </row>
    <row r="312" spans="2:8" ht="15.75" hidden="1">
      <c r="B312" s="70" t="s">
        <v>322</v>
      </c>
      <c r="C312" s="73">
        <v>0</v>
      </c>
      <c r="E312" s="127"/>
      <c r="H312" s="71"/>
    </row>
    <row r="313" spans="1:17" ht="15.75" hidden="1">
      <c r="A313" s="16"/>
      <c r="B313" s="12"/>
      <c r="C313" s="64"/>
      <c r="D313" s="10"/>
      <c r="F313" s="10"/>
      <c r="G313" s="147"/>
      <c r="H313" s="10"/>
      <c r="Q313" s="136"/>
    </row>
    <row r="314" spans="1:11" ht="63.75" hidden="1">
      <c r="A314" s="57" t="s">
        <v>175</v>
      </c>
      <c r="B314" s="95" t="s">
        <v>62</v>
      </c>
      <c r="H314" s="80"/>
      <c r="K314" s="13"/>
    </row>
    <row r="315" spans="2:8" ht="15.75" hidden="1">
      <c r="B315" s="70"/>
      <c r="H315" s="80"/>
    </row>
    <row r="316" spans="2:8" ht="15.75" hidden="1">
      <c r="B316" s="70" t="s">
        <v>322</v>
      </c>
      <c r="C316" s="73">
        <v>0</v>
      </c>
      <c r="E316" s="127"/>
      <c r="H316" s="71"/>
    </row>
    <row r="317" spans="2:8" ht="15.75" hidden="1">
      <c r="B317" s="70"/>
      <c r="C317" s="73"/>
      <c r="H317" s="71"/>
    </row>
    <row r="318" spans="1:11" ht="89.25" hidden="1">
      <c r="A318" s="57" t="s">
        <v>302</v>
      </c>
      <c r="B318" s="95" t="s">
        <v>214</v>
      </c>
      <c r="H318" s="80"/>
      <c r="K318" s="13"/>
    </row>
    <row r="319" spans="2:8" ht="15.75" hidden="1">
      <c r="B319" s="70"/>
      <c r="H319" s="80"/>
    </row>
    <row r="320" spans="2:8" ht="15.75" hidden="1">
      <c r="B320" s="70" t="s">
        <v>322</v>
      </c>
      <c r="C320" s="73">
        <v>0</v>
      </c>
      <c r="H320" s="71"/>
    </row>
    <row r="321" spans="2:17" ht="15.75" hidden="1">
      <c r="B321" s="70"/>
      <c r="C321" s="73"/>
      <c r="H321" s="71"/>
      <c r="Q321" s="139"/>
    </row>
    <row r="322" spans="1:8" ht="63.75" hidden="1">
      <c r="A322" s="57" t="s">
        <v>303</v>
      </c>
      <c r="B322" s="95" t="s">
        <v>293</v>
      </c>
      <c r="H322" s="80"/>
    </row>
    <row r="323" spans="2:8" ht="15.75" hidden="1">
      <c r="B323" s="70"/>
      <c r="H323" s="80"/>
    </row>
    <row r="324" spans="2:8" ht="15.75" hidden="1">
      <c r="B324" s="70" t="s">
        <v>322</v>
      </c>
      <c r="C324" s="73">
        <v>0</v>
      </c>
      <c r="E324" s="127"/>
      <c r="H324" s="71"/>
    </row>
    <row r="325" spans="2:17" ht="15.75" hidden="1">
      <c r="B325" s="70"/>
      <c r="C325" s="73"/>
      <c r="H325" s="71"/>
      <c r="Q325" s="139"/>
    </row>
    <row r="326" spans="1:8" ht="63.75" hidden="1">
      <c r="A326" s="57" t="s">
        <v>82</v>
      </c>
      <c r="B326" s="95" t="s">
        <v>294</v>
      </c>
      <c r="H326" s="80"/>
    </row>
    <row r="327" spans="2:8" ht="15.75" hidden="1">
      <c r="B327" s="70"/>
      <c r="H327" s="80"/>
    </row>
    <row r="328" spans="2:8" ht="15.75" hidden="1">
      <c r="B328" s="70" t="s">
        <v>322</v>
      </c>
      <c r="C328" s="73">
        <v>0</v>
      </c>
      <c r="H328" s="71"/>
    </row>
    <row r="329" spans="2:8" ht="15.75" hidden="1">
      <c r="B329" s="70"/>
      <c r="C329" s="73"/>
      <c r="H329" s="71"/>
    </row>
    <row r="330" spans="1:11" ht="89.25" hidden="1">
      <c r="A330" s="57" t="s">
        <v>279</v>
      </c>
      <c r="B330" s="95" t="s">
        <v>215</v>
      </c>
      <c r="H330" s="80"/>
      <c r="K330" s="70"/>
    </row>
    <row r="331" spans="2:8" ht="15.75" hidden="1">
      <c r="B331" s="70"/>
      <c r="H331" s="80"/>
    </row>
    <row r="332" spans="2:8" ht="15.75" hidden="1">
      <c r="B332" s="70" t="s">
        <v>322</v>
      </c>
      <c r="C332" s="73">
        <v>0</v>
      </c>
      <c r="E332" s="127"/>
      <c r="H332" s="71"/>
    </row>
    <row r="333" spans="2:17" ht="15.75" hidden="1">
      <c r="B333" s="70"/>
      <c r="C333" s="73"/>
      <c r="H333" s="71"/>
      <c r="Q333" s="139"/>
    </row>
    <row r="334" spans="1:11" ht="76.5" hidden="1">
      <c r="A334" s="57" t="s">
        <v>359</v>
      </c>
      <c r="B334" s="95" t="s">
        <v>365</v>
      </c>
      <c r="H334" s="80"/>
      <c r="K334" s="70"/>
    </row>
    <row r="335" spans="2:11" ht="15.75" hidden="1">
      <c r="B335" s="95"/>
      <c r="H335" s="80"/>
      <c r="K335" s="70"/>
    </row>
    <row r="336" spans="2:8" ht="38.25" hidden="1">
      <c r="B336" s="70" t="s">
        <v>368</v>
      </c>
      <c r="H336" s="80"/>
    </row>
    <row r="337" spans="2:8" ht="15.75" hidden="1">
      <c r="B337" s="70" t="s">
        <v>322</v>
      </c>
      <c r="C337" s="73">
        <v>0</v>
      </c>
      <c r="H337" s="71"/>
    </row>
    <row r="338" spans="2:8" ht="15.75" hidden="1">
      <c r="B338" s="70"/>
      <c r="C338" s="73"/>
      <c r="H338" s="71"/>
    </row>
    <row r="339" spans="2:8" ht="25.5" hidden="1">
      <c r="B339" s="70" t="s">
        <v>363</v>
      </c>
      <c r="C339" s="73"/>
      <c r="H339" s="71"/>
    </row>
    <row r="340" spans="2:8" ht="15.75" hidden="1">
      <c r="B340" s="70" t="s">
        <v>326</v>
      </c>
      <c r="C340" s="73">
        <v>0</v>
      </c>
      <c r="H340" s="71"/>
    </row>
    <row r="341" spans="2:8" ht="15.75" hidden="1">
      <c r="B341" s="70"/>
      <c r="C341" s="73"/>
      <c r="H341" s="71"/>
    </row>
    <row r="342" spans="2:8" ht="76.5" hidden="1">
      <c r="B342" s="70" t="s">
        <v>369</v>
      </c>
      <c r="C342" s="73"/>
      <c r="H342" s="71"/>
    </row>
    <row r="343" spans="2:8" ht="15.75" hidden="1">
      <c r="B343" s="70" t="s">
        <v>364</v>
      </c>
      <c r="C343" s="73">
        <v>0</v>
      </c>
      <c r="H343" s="71"/>
    </row>
    <row r="344" spans="2:8" ht="15.75" hidden="1">
      <c r="B344" s="70"/>
      <c r="C344" s="73"/>
      <c r="H344" s="71"/>
    </row>
    <row r="345" spans="2:8" ht="51" hidden="1">
      <c r="B345" s="70" t="s">
        <v>366</v>
      </c>
      <c r="C345" s="73"/>
      <c r="H345" s="71"/>
    </row>
    <row r="346" spans="2:8" ht="15.75" hidden="1">
      <c r="B346" s="70" t="s">
        <v>323</v>
      </c>
      <c r="C346" s="73">
        <v>0</v>
      </c>
      <c r="E346" s="127"/>
      <c r="H346" s="71"/>
    </row>
    <row r="347" spans="2:8" ht="15.75" hidden="1">
      <c r="B347" s="70"/>
      <c r="C347" s="73"/>
      <c r="H347" s="71"/>
    </row>
    <row r="348" spans="2:8" ht="63.75" hidden="1">
      <c r="B348" s="70" t="s">
        <v>367</v>
      </c>
      <c r="C348" s="73"/>
      <c r="H348" s="71"/>
    </row>
    <row r="349" spans="2:8" ht="15.75" hidden="1">
      <c r="B349" s="70" t="s">
        <v>364</v>
      </c>
      <c r="C349" s="73">
        <v>0</v>
      </c>
      <c r="H349" s="71"/>
    </row>
    <row r="350" spans="2:17" ht="15.75" hidden="1">
      <c r="B350" s="70"/>
      <c r="H350" s="71"/>
      <c r="Q350" s="139"/>
    </row>
    <row r="351" spans="1:8" ht="63.75" hidden="1">
      <c r="A351" s="57" t="s">
        <v>265</v>
      </c>
      <c r="B351" s="95" t="s">
        <v>63</v>
      </c>
      <c r="H351" s="80"/>
    </row>
    <row r="352" spans="2:8" ht="15.75" hidden="1">
      <c r="B352" s="70"/>
      <c r="H352" s="80"/>
    </row>
    <row r="353" spans="2:8" ht="15.75" hidden="1">
      <c r="B353" s="70" t="s">
        <v>322</v>
      </c>
      <c r="C353" s="73">
        <v>0</v>
      </c>
      <c r="H353" s="71"/>
    </row>
    <row r="354" spans="2:17" ht="15.75" hidden="1">
      <c r="B354" s="70"/>
      <c r="H354" s="71"/>
      <c r="Q354" s="139"/>
    </row>
    <row r="355" spans="1:8" ht="63.75" hidden="1">
      <c r="A355" s="57" t="s">
        <v>266</v>
      </c>
      <c r="B355" s="95" t="s">
        <v>64</v>
      </c>
      <c r="H355" s="80"/>
    </row>
    <row r="356" spans="2:8" ht="15.75" hidden="1">
      <c r="B356" s="70"/>
      <c r="H356" s="80"/>
    </row>
    <row r="357" spans="2:8" ht="15.75" hidden="1">
      <c r="B357" s="70" t="s">
        <v>322</v>
      </c>
      <c r="C357" s="73">
        <v>0</v>
      </c>
      <c r="E357" s="127"/>
      <c r="H357" s="71"/>
    </row>
    <row r="358" spans="2:8" ht="15.75" hidden="1">
      <c r="B358" s="70"/>
      <c r="C358" s="73"/>
      <c r="H358" s="71"/>
    </row>
    <row r="359" spans="1:8" ht="63.75" hidden="1">
      <c r="A359" s="57" t="s">
        <v>267</v>
      </c>
      <c r="B359" s="95" t="s">
        <v>263</v>
      </c>
      <c r="H359" s="80"/>
    </row>
    <row r="360" spans="2:8" ht="15.75" hidden="1">
      <c r="B360" s="70"/>
      <c r="H360" s="80"/>
    </row>
    <row r="361" spans="2:8" ht="15.75" hidden="1">
      <c r="B361" s="70" t="s">
        <v>322</v>
      </c>
      <c r="C361" s="73">
        <v>0</v>
      </c>
      <c r="H361" s="71"/>
    </row>
    <row r="362" spans="2:8" ht="15.75" hidden="1">
      <c r="B362" s="70"/>
      <c r="C362" s="73"/>
      <c r="H362" s="71"/>
    </row>
    <row r="363" spans="1:17" s="8" customFormat="1" ht="63.75" hidden="1">
      <c r="A363" s="9" t="s">
        <v>268</v>
      </c>
      <c r="B363" s="13" t="s">
        <v>270</v>
      </c>
      <c r="C363" s="97"/>
      <c r="D363" s="6"/>
      <c r="E363" s="166"/>
      <c r="F363" s="6"/>
      <c r="G363" s="158"/>
      <c r="H363" s="22"/>
      <c r="I363" s="34"/>
      <c r="J363" s="30"/>
      <c r="M363" s="38"/>
      <c r="N363" s="38"/>
      <c r="O363" s="38"/>
      <c r="Q363" s="134"/>
    </row>
    <row r="364" spans="1:17" s="8" customFormat="1" ht="15.75" hidden="1">
      <c r="A364" s="9"/>
      <c r="B364" s="13"/>
      <c r="C364" s="97"/>
      <c r="D364" s="6"/>
      <c r="E364" s="166"/>
      <c r="F364" s="6"/>
      <c r="G364" s="158"/>
      <c r="H364" s="22"/>
      <c r="I364" s="34"/>
      <c r="J364" s="30"/>
      <c r="M364" s="38"/>
      <c r="N364" s="38"/>
      <c r="O364" s="38"/>
      <c r="Q364" s="134"/>
    </row>
    <row r="365" spans="1:17" s="8" customFormat="1" ht="15.75" hidden="1">
      <c r="A365" s="9"/>
      <c r="B365" s="13" t="s">
        <v>322</v>
      </c>
      <c r="C365" s="98">
        <v>0</v>
      </c>
      <c r="D365" s="6"/>
      <c r="E365" s="166"/>
      <c r="F365" s="6"/>
      <c r="G365" s="158"/>
      <c r="H365" s="6"/>
      <c r="I365" s="34"/>
      <c r="J365" s="30"/>
      <c r="M365" s="38"/>
      <c r="N365" s="38"/>
      <c r="O365" s="38"/>
      <c r="Q365" s="134"/>
    </row>
    <row r="366" spans="1:17" s="8" customFormat="1" ht="15.75" hidden="1">
      <c r="A366" s="11"/>
      <c r="B366" s="20"/>
      <c r="C366" s="20"/>
      <c r="D366" s="19"/>
      <c r="E366" s="166"/>
      <c r="F366" s="19"/>
      <c r="G366" s="159"/>
      <c r="H366" s="19"/>
      <c r="I366" s="34"/>
      <c r="J366" s="30"/>
      <c r="M366" s="38"/>
      <c r="N366" s="38"/>
      <c r="O366" s="38"/>
      <c r="Q366" s="140"/>
    </row>
    <row r="367" spans="1:17" s="8" customFormat="1" ht="63.75" hidden="1">
      <c r="A367" s="9" t="s">
        <v>305</v>
      </c>
      <c r="B367" s="13" t="s">
        <v>271</v>
      </c>
      <c r="C367" s="97"/>
      <c r="D367" s="6"/>
      <c r="E367" s="166"/>
      <c r="F367" s="6"/>
      <c r="G367" s="158"/>
      <c r="H367" s="22"/>
      <c r="I367" s="34"/>
      <c r="J367" s="30"/>
      <c r="M367" s="38"/>
      <c r="N367" s="38"/>
      <c r="O367" s="38"/>
      <c r="Q367" s="134"/>
    </row>
    <row r="368" spans="1:17" s="8" customFormat="1" ht="15.75" hidden="1">
      <c r="A368" s="9"/>
      <c r="B368" s="13"/>
      <c r="C368" s="97"/>
      <c r="D368" s="6"/>
      <c r="E368" s="166"/>
      <c r="F368" s="6"/>
      <c r="G368" s="158"/>
      <c r="H368" s="22"/>
      <c r="I368" s="34"/>
      <c r="J368" s="30"/>
      <c r="M368" s="38"/>
      <c r="N368" s="38"/>
      <c r="O368" s="38"/>
      <c r="Q368" s="134"/>
    </row>
    <row r="369" spans="1:17" s="8" customFormat="1" ht="15.75" hidden="1">
      <c r="A369" s="9"/>
      <c r="B369" s="13" t="s">
        <v>322</v>
      </c>
      <c r="C369" s="98">
        <v>0</v>
      </c>
      <c r="D369" s="6"/>
      <c r="E369" s="127"/>
      <c r="F369" s="6"/>
      <c r="G369" s="158"/>
      <c r="H369" s="6"/>
      <c r="I369" s="34"/>
      <c r="J369" s="30"/>
      <c r="M369" s="38"/>
      <c r="N369" s="38"/>
      <c r="O369" s="38"/>
      <c r="Q369" s="134"/>
    </row>
    <row r="370" spans="1:17" s="8" customFormat="1" ht="15.75" hidden="1">
      <c r="A370" s="9"/>
      <c r="B370" s="13"/>
      <c r="C370" s="97"/>
      <c r="D370" s="6"/>
      <c r="E370" s="166"/>
      <c r="F370" s="6"/>
      <c r="G370" s="158"/>
      <c r="H370" s="6"/>
      <c r="I370" s="34"/>
      <c r="J370" s="30"/>
      <c r="M370" s="38"/>
      <c r="N370" s="38"/>
      <c r="O370" s="38"/>
      <c r="Q370" s="134"/>
    </row>
    <row r="371" spans="1:17" s="8" customFormat="1" ht="76.5" hidden="1">
      <c r="A371" s="9" t="s">
        <v>269</v>
      </c>
      <c r="B371" s="13" t="s">
        <v>83</v>
      </c>
      <c r="C371" s="6"/>
      <c r="D371" s="6"/>
      <c r="E371" s="166"/>
      <c r="F371" s="6"/>
      <c r="G371" s="141"/>
      <c r="H371" s="22"/>
      <c r="Q371" s="134"/>
    </row>
    <row r="372" spans="1:17" s="8" customFormat="1" ht="15.75" hidden="1">
      <c r="A372" s="9"/>
      <c r="B372" s="13"/>
      <c r="C372" s="6"/>
      <c r="D372" s="6"/>
      <c r="E372" s="166"/>
      <c r="F372" s="6"/>
      <c r="G372" s="141"/>
      <c r="H372" s="22"/>
      <c r="Q372" s="134"/>
    </row>
    <row r="373" spans="1:17" s="8" customFormat="1" ht="15.75" hidden="1">
      <c r="A373" s="9"/>
      <c r="B373" s="13" t="s">
        <v>322</v>
      </c>
      <c r="C373" s="7">
        <v>0</v>
      </c>
      <c r="D373" s="6"/>
      <c r="E373" s="127"/>
      <c r="F373" s="6"/>
      <c r="G373" s="141"/>
      <c r="H373" s="6"/>
      <c r="Q373" s="134"/>
    </row>
    <row r="374" spans="1:17" s="8" customFormat="1" ht="15.75" hidden="1">
      <c r="A374" s="11"/>
      <c r="B374" s="20"/>
      <c r="C374" s="20"/>
      <c r="D374" s="19"/>
      <c r="E374" s="166"/>
      <c r="F374" s="19"/>
      <c r="G374" s="159"/>
      <c r="H374" s="19"/>
      <c r="I374" s="34"/>
      <c r="J374" s="30"/>
      <c r="M374" s="38"/>
      <c r="N374" s="38"/>
      <c r="O374" s="38"/>
      <c r="Q374" s="140"/>
    </row>
    <row r="375" spans="1:17" s="8" customFormat="1" ht="63.75" hidden="1">
      <c r="A375" s="9" t="s">
        <v>280</v>
      </c>
      <c r="B375" s="13" t="s">
        <v>274</v>
      </c>
      <c r="C375" s="97"/>
      <c r="D375" s="6"/>
      <c r="E375" s="166"/>
      <c r="F375" s="6"/>
      <c r="G375" s="158"/>
      <c r="H375" s="22"/>
      <c r="I375" s="34"/>
      <c r="J375" s="30"/>
      <c r="M375" s="38"/>
      <c r="N375" s="38"/>
      <c r="O375" s="38"/>
      <c r="Q375" s="134"/>
    </row>
    <row r="376" spans="1:17" s="8" customFormat="1" ht="15.75" hidden="1">
      <c r="A376" s="9"/>
      <c r="B376" s="13"/>
      <c r="C376" s="97"/>
      <c r="D376" s="6"/>
      <c r="E376" s="166"/>
      <c r="F376" s="6"/>
      <c r="G376" s="158"/>
      <c r="H376" s="22"/>
      <c r="I376" s="34"/>
      <c r="J376" s="30"/>
      <c r="M376" s="38"/>
      <c r="N376" s="38"/>
      <c r="O376" s="38"/>
      <c r="Q376" s="134"/>
    </row>
    <row r="377" spans="1:17" s="8" customFormat="1" ht="15.75" hidden="1">
      <c r="A377" s="9"/>
      <c r="B377" s="13" t="s">
        <v>322</v>
      </c>
      <c r="C377" s="98">
        <v>0</v>
      </c>
      <c r="D377" s="6"/>
      <c r="E377" s="166"/>
      <c r="F377" s="6"/>
      <c r="G377" s="158"/>
      <c r="H377" s="6"/>
      <c r="I377" s="34"/>
      <c r="J377" s="30"/>
      <c r="M377" s="38"/>
      <c r="N377" s="38"/>
      <c r="O377" s="38"/>
      <c r="Q377" s="134"/>
    </row>
    <row r="378" spans="1:17" s="8" customFormat="1" ht="15.75" hidden="1">
      <c r="A378" s="11"/>
      <c r="B378" s="20"/>
      <c r="C378" s="20"/>
      <c r="D378" s="19"/>
      <c r="E378" s="166"/>
      <c r="F378" s="19"/>
      <c r="G378" s="159"/>
      <c r="H378" s="19"/>
      <c r="I378" s="34"/>
      <c r="J378" s="21"/>
      <c r="M378" s="38"/>
      <c r="N378" s="38"/>
      <c r="O378" s="38"/>
      <c r="Q378" s="140"/>
    </row>
    <row r="379" spans="1:17" s="8" customFormat="1" ht="63.75" hidden="1">
      <c r="A379" s="9" t="s">
        <v>281</v>
      </c>
      <c r="B379" s="13" t="s">
        <v>272</v>
      </c>
      <c r="C379" s="97"/>
      <c r="D379" s="6"/>
      <c r="E379" s="166"/>
      <c r="F379" s="6"/>
      <c r="G379" s="158"/>
      <c r="H379" s="22"/>
      <c r="I379" s="34"/>
      <c r="J379" s="30"/>
      <c r="M379" s="38"/>
      <c r="N379" s="38"/>
      <c r="O379" s="38"/>
      <c r="Q379" s="134"/>
    </row>
    <row r="380" spans="1:17" s="8" customFormat="1" ht="15.75" hidden="1">
      <c r="A380" s="9"/>
      <c r="B380" s="13"/>
      <c r="C380" s="97"/>
      <c r="D380" s="6"/>
      <c r="E380" s="166"/>
      <c r="F380" s="6"/>
      <c r="G380" s="158"/>
      <c r="H380" s="22"/>
      <c r="I380" s="34"/>
      <c r="J380" s="30"/>
      <c r="M380" s="38"/>
      <c r="N380" s="38"/>
      <c r="O380" s="38"/>
      <c r="Q380" s="134"/>
    </row>
    <row r="381" spans="1:17" s="8" customFormat="1" ht="15.75" hidden="1">
      <c r="A381" s="9"/>
      <c r="B381" s="13" t="s">
        <v>322</v>
      </c>
      <c r="C381" s="98">
        <v>0</v>
      </c>
      <c r="D381" s="6"/>
      <c r="E381" s="166"/>
      <c r="F381" s="6"/>
      <c r="G381" s="158"/>
      <c r="H381" s="6"/>
      <c r="I381" s="34"/>
      <c r="J381" s="30"/>
      <c r="M381" s="38"/>
      <c r="N381" s="38"/>
      <c r="O381" s="38"/>
      <c r="Q381" s="134"/>
    </row>
    <row r="382" spans="1:17" s="8" customFormat="1" ht="15.75" hidden="1">
      <c r="A382" s="11"/>
      <c r="B382" s="20"/>
      <c r="C382" s="20"/>
      <c r="D382" s="19"/>
      <c r="E382" s="166"/>
      <c r="F382" s="19"/>
      <c r="G382" s="159"/>
      <c r="H382" s="19"/>
      <c r="I382" s="34"/>
      <c r="J382" s="30"/>
      <c r="M382" s="38"/>
      <c r="N382" s="38"/>
      <c r="O382" s="38"/>
      <c r="Q382" s="140"/>
    </row>
    <row r="383" spans="1:17" s="8" customFormat="1" ht="63.75" hidden="1">
      <c r="A383" s="9" t="s">
        <v>282</v>
      </c>
      <c r="B383" s="13" t="s">
        <v>273</v>
      </c>
      <c r="C383" s="97"/>
      <c r="D383" s="6"/>
      <c r="E383" s="166"/>
      <c r="F383" s="6"/>
      <c r="G383" s="158"/>
      <c r="H383" s="22"/>
      <c r="I383" s="34"/>
      <c r="J383" s="30"/>
      <c r="M383" s="38"/>
      <c r="N383" s="38"/>
      <c r="O383" s="38"/>
      <c r="Q383" s="134"/>
    </row>
    <row r="384" spans="1:17" s="8" customFormat="1" ht="15.75" hidden="1">
      <c r="A384" s="9"/>
      <c r="B384" s="13"/>
      <c r="C384" s="97"/>
      <c r="D384" s="6"/>
      <c r="E384" s="166"/>
      <c r="F384" s="6"/>
      <c r="G384" s="158"/>
      <c r="H384" s="22"/>
      <c r="I384" s="34"/>
      <c r="J384" s="30"/>
      <c r="M384" s="38"/>
      <c r="N384" s="38"/>
      <c r="O384" s="38"/>
      <c r="Q384" s="134"/>
    </row>
    <row r="385" spans="1:17" s="8" customFormat="1" ht="15.75" hidden="1">
      <c r="A385" s="9"/>
      <c r="B385" s="13" t="s">
        <v>322</v>
      </c>
      <c r="C385" s="98">
        <v>0</v>
      </c>
      <c r="D385" s="6"/>
      <c r="E385" s="166"/>
      <c r="F385" s="6"/>
      <c r="G385" s="158"/>
      <c r="H385" s="6"/>
      <c r="I385" s="34"/>
      <c r="J385" s="30"/>
      <c r="M385" s="38"/>
      <c r="N385" s="38"/>
      <c r="O385" s="38"/>
      <c r="Q385" s="134"/>
    </row>
    <row r="386" spans="1:17" s="8" customFormat="1" ht="15.75" hidden="1">
      <c r="A386" s="11"/>
      <c r="B386" s="20"/>
      <c r="C386" s="20"/>
      <c r="D386" s="19"/>
      <c r="E386" s="166"/>
      <c r="F386" s="19"/>
      <c r="G386" s="159"/>
      <c r="H386" s="19"/>
      <c r="I386" s="34"/>
      <c r="J386" s="30"/>
      <c r="M386" s="38"/>
      <c r="N386" s="38"/>
      <c r="O386" s="38"/>
      <c r="Q386" s="140"/>
    </row>
    <row r="387" spans="1:17" s="8" customFormat="1" ht="63.75" hidden="1">
      <c r="A387" s="9" t="s">
        <v>360</v>
      </c>
      <c r="B387" s="13" t="s">
        <v>275</v>
      </c>
      <c r="C387" s="97"/>
      <c r="D387" s="6"/>
      <c r="E387" s="166"/>
      <c r="F387" s="6"/>
      <c r="G387" s="158"/>
      <c r="H387" s="22"/>
      <c r="I387" s="34"/>
      <c r="J387" s="30"/>
      <c r="M387" s="38"/>
      <c r="N387" s="38"/>
      <c r="O387" s="38"/>
      <c r="Q387" s="134"/>
    </row>
    <row r="388" spans="1:17" s="8" customFormat="1" ht="15.75" hidden="1">
      <c r="A388" s="9"/>
      <c r="B388" s="13"/>
      <c r="C388" s="97"/>
      <c r="D388" s="6"/>
      <c r="E388" s="166"/>
      <c r="F388" s="6"/>
      <c r="G388" s="158"/>
      <c r="H388" s="22"/>
      <c r="I388" s="34"/>
      <c r="J388" s="30"/>
      <c r="M388" s="38"/>
      <c r="N388" s="38"/>
      <c r="O388" s="38"/>
      <c r="Q388" s="134"/>
    </row>
    <row r="389" spans="1:17" s="8" customFormat="1" ht="15.75" hidden="1">
      <c r="A389" s="9"/>
      <c r="B389" s="13" t="s">
        <v>322</v>
      </c>
      <c r="C389" s="98">
        <v>0</v>
      </c>
      <c r="D389" s="6"/>
      <c r="E389" s="166"/>
      <c r="F389" s="6"/>
      <c r="G389" s="158"/>
      <c r="H389" s="6"/>
      <c r="I389" s="34"/>
      <c r="J389" s="30"/>
      <c r="M389" s="38"/>
      <c r="N389" s="38"/>
      <c r="O389" s="38"/>
      <c r="Q389" s="134"/>
    </row>
    <row r="390" spans="1:17" s="8" customFormat="1" ht="15.75" hidden="1">
      <c r="A390" s="9"/>
      <c r="B390" s="13"/>
      <c r="C390" s="97"/>
      <c r="D390" s="6"/>
      <c r="E390" s="166"/>
      <c r="F390" s="6"/>
      <c r="G390" s="158"/>
      <c r="H390" s="22"/>
      <c r="I390" s="34"/>
      <c r="J390" s="30"/>
      <c r="M390" s="38"/>
      <c r="N390" s="38"/>
      <c r="O390" s="38"/>
      <c r="Q390" s="141"/>
    </row>
    <row r="391" spans="1:17" s="8" customFormat="1" ht="76.5" hidden="1">
      <c r="A391" s="9" t="s">
        <v>111</v>
      </c>
      <c r="B391" s="13" t="s">
        <v>264</v>
      </c>
      <c r="C391" s="97"/>
      <c r="D391" s="6"/>
      <c r="E391" s="166"/>
      <c r="F391" s="6"/>
      <c r="G391" s="158"/>
      <c r="H391" s="22"/>
      <c r="Q391" s="134"/>
    </row>
    <row r="392" spans="1:17" s="8" customFormat="1" ht="15.75" hidden="1">
      <c r="A392" s="9"/>
      <c r="B392" s="13"/>
      <c r="C392" s="97"/>
      <c r="D392" s="6"/>
      <c r="E392" s="166"/>
      <c r="F392" s="6"/>
      <c r="G392" s="158"/>
      <c r="H392" s="22"/>
      <c r="Q392" s="134"/>
    </row>
    <row r="393" spans="1:17" s="8" customFormat="1" ht="15.75" hidden="1">
      <c r="A393" s="9"/>
      <c r="B393" s="13" t="s">
        <v>322</v>
      </c>
      <c r="C393" s="98">
        <v>0</v>
      </c>
      <c r="D393" s="6"/>
      <c r="E393" s="166"/>
      <c r="F393" s="6"/>
      <c r="G393" s="158"/>
      <c r="H393" s="6"/>
      <c r="Q393" s="134"/>
    </row>
    <row r="394" spans="2:8" ht="15.75" hidden="1">
      <c r="B394" s="70"/>
      <c r="C394" s="73"/>
      <c r="H394" s="71"/>
    </row>
    <row r="395" spans="1:17" s="8" customFormat="1" ht="63.75" hidden="1">
      <c r="A395" s="9" t="s">
        <v>176</v>
      </c>
      <c r="B395" s="13" t="s">
        <v>276</v>
      </c>
      <c r="C395" s="97"/>
      <c r="D395" s="6"/>
      <c r="E395" s="166"/>
      <c r="F395" s="6"/>
      <c r="G395" s="158"/>
      <c r="H395" s="22"/>
      <c r="I395" s="34"/>
      <c r="J395" s="30"/>
      <c r="M395" s="38"/>
      <c r="N395" s="38"/>
      <c r="O395" s="38"/>
      <c r="Q395" s="134"/>
    </row>
    <row r="396" spans="1:17" s="8" customFormat="1" ht="15.75" hidden="1">
      <c r="A396" s="9"/>
      <c r="B396" s="13"/>
      <c r="C396" s="97"/>
      <c r="D396" s="6"/>
      <c r="E396" s="166"/>
      <c r="F396" s="6"/>
      <c r="G396" s="158"/>
      <c r="H396" s="22"/>
      <c r="I396" s="34"/>
      <c r="J396" s="30"/>
      <c r="M396" s="38"/>
      <c r="N396" s="38"/>
      <c r="O396" s="38"/>
      <c r="Q396" s="134"/>
    </row>
    <row r="397" spans="1:17" s="8" customFormat="1" ht="15.75" hidden="1">
      <c r="A397" s="9"/>
      <c r="B397" s="13" t="s">
        <v>322</v>
      </c>
      <c r="C397" s="98">
        <v>0</v>
      </c>
      <c r="D397" s="6"/>
      <c r="E397" s="166"/>
      <c r="F397" s="6"/>
      <c r="G397" s="158"/>
      <c r="H397" s="6"/>
      <c r="I397" s="34"/>
      <c r="J397" s="30"/>
      <c r="M397" s="38"/>
      <c r="N397" s="38"/>
      <c r="O397" s="38"/>
      <c r="Q397" s="134"/>
    </row>
    <row r="398" spans="1:17" s="8" customFormat="1" ht="15.75" hidden="1">
      <c r="A398" s="11"/>
      <c r="B398" s="20"/>
      <c r="C398" s="20"/>
      <c r="D398" s="19"/>
      <c r="E398" s="166"/>
      <c r="F398" s="19"/>
      <c r="G398" s="159"/>
      <c r="H398" s="19"/>
      <c r="I398" s="34"/>
      <c r="J398" s="30"/>
      <c r="M398" s="38"/>
      <c r="N398" s="38"/>
      <c r="O398" s="38"/>
      <c r="Q398" s="140"/>
    </row>
    <row r="399" spans="1:17" s="8" customFormat="1" ht="63.75" hidden="1">
      <c r="A399" s="9" t="s">
        <v>177</v>
      </c>
      <c r="B399" s="13" t="s">
        <v>277</v>
      </c>
      <c r="C399" s="97"/>
      <c r="D399" s="6"/>
      <c r="E399" s="166"/>
      <c r="F399" s="6"/>
      <c r="G399" s="158"/>
      <c r="H399" s="22"/>
      <c r="I399" s="34"/>
      <c r="J399" s="30"/>
      <c r="M399" s="38"/>
      <c r="N399" s="38"/>
      <c r="O399" s="38"/>
      <c r="Q399" s="134"/>
    </row>
    <row r="400" spans="1:17" s="8" customFormat="1" ht="15.75" hidden="1">
      <c r="A400" s="9"/>
      <c r="B400" s="13"/>
      <c r="C400" s="97"/>
      <c r="D400" s="6"/>
      <c r="E400" s="166"/>
      <c r="F400" s="6"/>
      <c r="G400" s="158"/>
      <c r="H400" s="22"/>
      <c r="I400" s="34"/>
      <c r="J400" s="30"/>
      <c r="M400" s="38"/>
      <c r="N400" s="38"/>
      <c r="O400" s="38"/>
      <c r="Q400" s="134"/>
    </row>
    <row r="401" spans="1:17" s="8" customFormat="1" ht="15.75" hidden="1">
      <c r="A401" s="9"/>
      <c r="B401" s="13" t="s">
        <v>322</v>
      </c>
      <c r="C401" s="98">
        <v>0</v>
      </c>
      <c r="D401" s="6"/>
      <c r="E401" s="166"/>
      <c r="F401" s="6"/>
      <c r="G401" s="158"/>
      <c r="H401" s="6"/>
      <c r="I401" s="34"/>
      <c r="J401" s="30"/>
      <c r="M401" s="38"/>
      <c r="N401" s="38"/>
      <c r="O401" s="38"/>
      <c r="Q401" s="134"/>
    </row>
    <row r="402" spans="1:17" s="8" customFormat="1" ht="15.75" hidden="1">
      <c r="A402" s="11"/>
      <c r="B402" s="20"/>
      <c r="C402" s="20"/>
      <c r="D402" s="19"/>
      <c r="E402" s="166"/>
      <c r="F402" s="19"/>
      <c r="G402" s="159"/>
      <c r="H402" s="19"/>
      <c r="I402" s="34"/>
      <c r="J402" s="30"/>
      <c r="M402" s="38"/>
      <c r="N402" s="38"/>
      <c r="O402" s="38"/>
      <c r="Q402" s="140"/>
    </row>
    <row r="403" spans="1:17" s="8" customFormat="1" ht="63.75" hidden="1">
      <c r="A403" s="9" t="s">
        <v>178</v>
      </c>
      <c r="B403" s="13" t="s">
        <v>304</v>
      </c>
      <c r="C403" s="97"/>
      <c r="D403" s="6"/>
      <c r="E403" s="166"/>
      <c r="F403" s="6"/>
      <c r="G403" s="158"/>
      <c r="H403" s="22"/>
      <c r="I403" s="34"/>
      <c r="J403" s="30"/>
      <c r="M403" s="38"/>
      <c r="N403" s="38"/>
      <c r="O403" s="38"/>
      <c r="Q403" s="134"/>
    </row>
    <row r="404" spans="1:17" s="8" customFormat="1" ht="15.75" hidden="1">
      <c r="A404" s="9"/>
      <c r="B404" s="13"/>
      <c r="C404" s="97"/>
      <c r="D404" s="6"/>
      <c r="E404" s="166"/>
      <c r="F404" s="6"/>
      <c r="G404" s="158"/>
      <c r="H404" s="22"/>
      <c r="I404" s="34"/>
      <c r="J404" s="30"/>
      <c r="M404" s="38"/>
      <c r="N404" s="38"/>
      <c r="O404" s="38"/>
      <c r="Q404" s="134"/>
    </row>
    <row r="405" spans="1:17" s="8" customFormat="1" ht="15.75" hidden="1">
      <c r="A405" s="9"/>
      <c r="B405" s="13" t="s">
        <v>322</v>
      </c>
      <c r="C405" s="98">
        <v>0</v>
      </c>
      <c r="D405" s="6"/>
      <c r="E405" s="166"/>
      <c r="F405" s="6"/>
      <c r="G405" s="158"/>
      <c r="H405" s="6"/>
      <c r="I405" s="34"/>
      <c r="J405" s="30"/>
      <c r="M405" s="38"/>
      <c r="N405" s="38"/>
      <c r="O405" s="38"/>
      <c r="Q405" s="134"/>
    </row>
    <row r="406" spans="1:17" s="8" customFormat="1" ht="15.75" hidden="1">
      <c r="A406" s="11"/>
      <c r="B406" s="20"/>
      <c r="C406" s="20"/>
      <c r="D406" s="19"/>
      <c r="E406" s="166"/>
      <c r="F406" s="19"/>
      <c r="G406" s="159"/>
      <c r="H406" s="19"/>
      <c r="I406" s="34"/>
      <c r="J406" s="30"/>
      <c r="M406" s="38"/>
      <c r="N406" s="38"/>
      <c r="O406" s="38"/>
      <c r="Q406" s="140"/>
    </row>
    <row r="407" spans="1:17" s="8" customFormat="1" ht="63.75" hidden="1">
      <c r="A407" s="9" t="s">
        <v>306</v>
      </c>
      <c r="B407" s="13" t="s">
        <v>278</v>
      </c>
      <c r="C407" s="97"/>
      <c r="D407" s="6"/>
      <c r="E407" s="166"/>
      <c r="F407" s="6"/>
      <c r="G407" s="158"/>
      <c r="H407" s="22"/>
      <c r="I407" s="34"/>
      <c r="J407" s="30"/>
      <c r="M407" s="38"/>
      <c r="N407" s="38"/>
      <c r="O407" s="38"/>
      <c r="Q407" s="134"/>
    </row>
    <row r="408" spans="1:17" s="8" customFormat="1" ht="15.75" hidden="1">
      <c r="A408" s="9"/>
      <c r="B408" s="13"/>
      <c r="C408" s="97"/>
      <c r="D408" s="6"/>
      <c r="E408" s="166"/>
      <c r="F408" s="6"/>
      <c r="G408" s="158"/>
      <c r="H408" s="22"/>
      <c r="I408" s="34"/>
      <c r="J408" s="30"/>
      <c r="M408" s="38"/>
      <c r="N408" s="38"/>
      <c r="O408" s="38"/>
      <c r="Q408" s="134"/>
    </row>
    <row r="409" spans="1:17" s="8" customFormat="1" ht="15.75" hidden="1">
      <c r="A409" s="9"/>
      <c r="B409" s="13" t="s">
        <v>322</v>
      </c>
      <c r="C409" s="98">
        <v>0</v>
      </c>
      <c r="D409" s="6"/>
      <c r="E409" s="166"/>
      <c r="F409" s="6"/>
      <c r="G409" s="158"/>
      <c r="H409" s="6"/>
      <c r="I409" s="34"/>
      <c r="J409" s="30"/>
      <c r="M409" s="38"/>
      <c r="N409" s="38"/>
      <c r="O409" s="38"/>
      <c r="Q409" s="134"/>
    </row>
    <row r="410" spans="2:15" ht="15.75" hidden="1">
      <c r="B410" s="70"/>
      <c r="H410" s="80"/>
      <c r="I410" s="60"/>
      <c r="J410" s="60"/>
      <c r="M410" s="60"/>
      <c r="N410" s="60"/>
      <c r="O410" s="60"/>
    </row>
    <row r="411" spans="1:15" ht="89.25" hidden="1">
      <c r="A411" s="57" t="s">
        <v>283</v>
      </c>
      <c r="B411" s="70" t="s">
        <v>262</v>
      </c>
      <c r="H411" s="80"/>
      <c r="I411" s="60"/>
      <c r="J411" s="60"/>
      <c r="M411" s="60"/>
      <c r="N411" s="60"/>
      <c r="O411" s="60"/>
    </row>
    <row r="412" spans="2:15" ht="15.75" hidden="1">
      <c r="B412" s="70"/>
      <c r="H412" s="80"/>
      <c r="I412" s="60"/>
      <c r="J412" s="60"/>
      <c r="M412" s="60"/>
      <c r="N412" s="60"/>
      <c r="O412" s="60"/>
    </row>
    <row r="413" spans="2:15" ht="15.75" hidden="1">
      <c r="B413" s="70" t="s">
        <v>322</v>
      </c>
      <c r="C413" s="73">
        <v>0</v>
      </c>
      <c r="E413" s="127"/>
      <c r="H413" s="71"/>
      <c r="I413" s="60"/>
      <c r="J413" s="60"/>
      <c r="M413" s="60"/>
      <c r="N413" s="60"/>
      <c r="O413" s="60"/>
    </row>
    <row r="414" spans="2:15" ht="15.75" hidden="1">
      <c r="B414" s="70"/>
      <c r="C414" s="73"/>
      <c r="H414" s="71"/>
      <c r="I414" s="60"/>
      <c r="J414" s="60"/>
      <c r="M414" s="60"/>
      <c r="N414" s="60"/>
      <c r="O414" s="60"/>
    </row>
    <row r="415" spans="1:17" s="8" customFormat="1" ht="76.5" hidden="1">
      <c r="A415" s="9" t="s">
        <v>179</v>
      </c>
      <c r="B415" s="13" t="s">
        <v>112</v>
      </c>
      <c r="C415" s="97"/>
      <c r="D415" s="6"/>
      <c r="E415" s="166"/>
      <c r="F415" s="6"/>
      <c r="G415" s="158"/>
      <c r="H415" s="22"/>
      <c r="I415" s="34"/>
      <c r="J415" s="30"/>
      <c r="M415" s="38"/>
      <c r="N415" s="38"/>
      <c r="O415" s="38"/>
      <c r="Q415" s="134"/>
    </row>
    <row r="416" spans="1:17" s="8" customFormat="1" ht="15.75" hidden="1">
      <c r="A416" s="9"/>
      <c r="B416" s="13"/>
      <c r="C416" s="97"/>
      <c r="D416" s="6"/>
      <c r="E416" s="166"/>
      <c r="F416" s="6"/>
      <c r="G416" s="158"/>
      <c r="H416" s="22"/>
      <c r="I416" s="34"/>
      <c r="J416" s="30"/>
      <c r="M416" s="38"/>
      <c r="N416" s="38"/>
      <c r="O416" s="38"/>
      <c r="Q416" s="134"/>
    </row>
    <row r="417" spans="1:17" s="8" customFormat="1" ht="15.75" hidden="1">
      <c r="A417" s="9"/>
      <c r="B417" s="13" t="s">
        <v>322</v>
      </c>
      <c r="C417" s="98">
        <v>0</v>
      </c>
      <c r="D417" s="6"/>
      <c r="E417" s="166"/>
      <c r="F417" s="6"/>
      <c r="G417" s="158"/>
      <c r="H417" s="6"/>
      <c r="I417" s="34"/>
      <c r="J417" s="30"/>
      <c r="M417" s="38"/>
      <c r="N417" s="38"/>
      <c r="O417" s="38"/>
      <c r="Q417" s="134"/>
    </row>
    <row r="418" spans="1:17" s="8" customFormat="1" ht="15.75" hidden="1">
      <c r="A418" s="9"/>
      <c r="B418" s="13"/>
      <c r="C418" s="98"/>
      <c r="D418" s="6"/>
      <c r="E418" s="166"/>
      <c r="F418" s="6"/>
      <c r="G418" s="158"/>
      <c r="H418" s="6"/>
      <c r="I418" s="34"/>
      <c r="J418" s="30"/>
      <c r="M418" s="38"/>
      <c r="N418" s="38"/>
      <c r="O418" s="38"/>
      <c r="Q418" s="134"/>
    </row>
    <row r="419" spans="1:17" s="8" customFormat="1" ht="102" hidden="1">
      <c r="A419" s="9" t="s">
        <v>180</v>
      </c>
      <c r="B419" s="13" t="s">
        <v>216</v>
      </c>
      <c r="C419" s="97"/>
      <c r="D419" s="6"/>
      <c r="E419" s="166"/>
      <c r="F419" s="6"/>
      <c r="G419" s="158"/>
      <c r="H419" s="22"/>
      <c r="I419" s="34"/>
      <c r="J419" s="30"/>
      <c r="K419" s="95"/>
      <c r="M419" s="38"/>
      <c r="N419" s="38"/>
      <c r="O419" s="38"/>
      <c r="Q419" s="134"/>
    </row>
    <row r="420" spans="1:17" s="8" customFormat="1" ht="15.75" hidden="1">
      <c r="A420" s="9"/>
      <c r="B420" s="13"/>
      <c r="C420" s="97"/>
      <c r="D420" s="6"/>
      <c r="E420" s="166"/>
      <c r="F420" s="6"/>
      <c r="G420" s="158"/>
      <c r="H420" s="22"/>
      <c r="I420" s="34"/>
      <c r="J420" s="30"/>
      <c r="M420" s="38"/>
      <c r="N420" s="38"/>
      <c r="O420" s="38"/>
      <c r="Q420" s="134"/>
    </row>
    <row r="421" spans="1:17" s="8" customFormat="1" ht="15.75" hidden="1">
      <c r="A421" s="9"/>
      <c r="B421" s="13" t="s">
        <v>322</v>
      </c>
      <c r="C421" s="98">
        <v>0</v>
      </c>
      <c r="D421" s="6"/>
      <c r="E421" s="127"/>
      <c r="F421" s="6"/>
      <c r="G421" s="158"/>
      <c r="H421" s="6"/>
      <c r="I421" s="34"/>
      <c r="J421" s="30"/>
      <c r="M421" s="38"/>
      <c r="N421" s="38"/>
      <c r="O421" s="38"/>
      <c r="Q421" s="134"/>
    </row>
    <row r="422" spans="1:17" s="8" customFormat="1" ht="15.75" hidden="1">
      <c r="A422" s="9"/>
      <c r="B422" s="13"/>
      <c r="C422" s="98"/>
      <c r="D422" s="6"/>
      <c r="E422" s="166"/>
      <c r="F422" s="6"/>
      <c r="G422" s="158"/>
      <c r="H422" s="6"/>
      <c r="I422" s="34"/>
      <c r="J422" s="30"/>
      <c r="M422" s="38"/>
      <c r="N422" s="38"/>
      <c r="O422" s="38"/>
      <c r="Q422" s="134"/>
    </row>
    <row r="423" spans="1:17" s="8" customFormat="1" ht="76.5" hidden="1">
      <c r="A423" s="9" t="s">
        <v>181</v>
      </c>
      <c r="B423" s="13" t="s">
        <v>182</v>
      </c>
      <c r="C423" s="97"/>
      <c r="D423" s="6"/>
      <c r="E423" s="166"/>
      <c r="F423" s="6"/>
      <c r="G423" s="158"/>
      <c r="H423" s="22"/>
      <c r="I423" s="34"/>
      <c r="J423" s="30"/>
      <c r="M423" s="38"/>
      <c r="N423" s="38"/>
      <c r="O423" s="38"/>
      <c r="Q423" s="134"/>
    </row>
    <row r="424" spans="1:17" s="8" customFormat="1" ht="15.75" hidden="1">
      <c r="A424" s="9"/>
      <c r="B424" s="13"/>
      <c r="C424" s="97"/>
      <c r="D424" s="6"/>
      <c r="E424" s="166"/>
      <c r="F424" s="6"/>
      <c r="G424" s="158"/>
      <c r="H424" s="22"/>
      <c r="I424" s="34"/>
      <c r="J424" s="30"/>
      <c r="M424" s="38"/>
      <c r="N424" s="38"/>
      <c r="O424" s="38"/>
      <c r="Q424" s="134"/>
    </row>
    <row r="425" spans="1:17" s="8" customFormat="1" ht="15.75" hidden="1">
      <c r="A425" s="9"/>
      <c r="B425" s="13" t="s">
        <v>322</v>
      </c>
      <c r="C425" s="98">
        <v>0</v>
      </c>
      <c r="D425" s="6"/>
      <c r="E425" s="127"/>
      <c r="F425" s="6"/>
      <c r="G425" s="158"/>
      <c r="H425" s="6"/>
      <c r="I425" s="34"/>
      <c r="J425" s="30"/>
      <c r="M425" s="38"/>
      <c r="N425" s="38"/>
      <c r="O425" s="38"/>
      <c r="Q425" s="134"/>
    </row>
    <row r="426" spans="1:17" s="8" customFormat="1" ht="15.75" hidden="1">
      <c r="A426" s="9"/>
      <c r="B426" s="13"/>
      <c r="C426" s="98"/>
      <c r="D426" s="6"/>
      <c r="E426" s="166"/>
      <c r="F426" s="6"/>
      <c r="G426" s="158"/>
      <c r="H426" s="6"/>
      <c r="I426" s="34"/>
      <c r="J426" s="30"/>
      <c r="M426" s="38"/>
      <c r="N426" s="38"/>
      <c r="O426" s="38"/>
      <c r="Q426" s="134"/>
    </row>
    <row r="427" spans="1:17" s="8" customFormat="1" ht="102" hidden="1">
      <c r="A427" s="9" t="s">
        <v>35</v>
      </c>
      <c r="B427" s="13" t="s">
        <v>217</v>
      </c>
      <c r="C427" s="97"/>
      <c r="D427" s="6"/>
      <c r="E427" s="166"/>
      <c r="F427" s="6"/>
      <c r="G427" s="158"/>
      <c r="H427" s="22"/>
      <c r="I427" s="34"/>
      <c r="J427" s="30"/>
      <c r="K427" s="95"/>
      <c r="M427" s="38"/>
      <c r="N427" s="38"/>
      <c r="O427" s="38"/>
      <c r="Q427" s="134"/>
    </row>
    <row r="428" spans="1:17" s="8" customFormat="1" ht="15.75" hidden="1">
      <c r="A428" s="9"/>
      <c r="B428" s="13"/>
      <c r="C428" s="97"/>
      <c r="D428" s="6"/>
      <c r="E428" s="166"/>
      <c r="F428" s="6"/>
      <c r="G428" s="158"/>
      <c r="H428" s="22"/>
      <c r="I428" s="34"/>
      <c r="J428" s="30"/>
      <c r="M428" s="38"/>
      <c r="N428" s="38"/>
      <c r="O428" s="38"/>
      <c r="Q428" s="134"/>
    </row>
    <row r="429" spans="1:17" s="8" customFormat="1" ht="15.75" hidden="1">
      <c r="A429" s="9"/>
      <c r="B429" s="13" t="s">
        <v>322</v>
      </c>
      <c r="C429" s="98">
        <v>0</v>
      </c>
      <c r="D429" s="6"/>
      <c r="E429" s="127"/>
      <c r="F429" s="6"/>
      <c r="G429" s="158"/>
      <c r="H429" s="6"/>
      <c r="I429" s="34"/>
      <c r="J429" s="30"/>
      <c r="M429" s="38"/>
      <c r="N429" s="38"/>
      <c r="O429" s="38"/>
      <c r="Q429" s="134"/>
    </row>
    <row r="430" spans="2:8" ht="15.75" hidden="1">
      <c r="B430" s="70"/>
      <c r="C430" s="85"/>
      <c r="H430" s="80"/>
    </row>
    <row r="431" spans="1:15" ht="57" customHeight="1" hidden="1">
      <c r="A431" s="57" t="s">
        <v>284</v>
      </c>
      <c r="B431" s="70" t="s">
        <v>14</v>
      </c>
      <c r="H431" s="80"/>
      <c r="I431" s="60"/>
      <c r="J431" s="60"/>
      <c r="M431" s="60"/>
      <c r="N431" s="60"/>
      <c r="O431" s="60"/>
    </row>
    <row r="432" spans="2:15" ht="15.75" hidden="1">
      <c r="B432" s="70"/>
      <c r="H432" s="80"/>
      <c r="I432" s="60"/>
      <c r="J432" s="60"/>
      <c r="M432" s="60"/>
      <c r="N432" s="60"/>
      <c r="O432" s="60"/>
    </row>
    <row r="433" spans="2:15" ht="15.75" hidden="1">
      <c r="B433" s="70" t="s">
        <v>15</v>
      </c>
      <c r="C433" s="73">
        <v>0</v>
      </c>
      <c r="E433" s="127"/>
      <c r="H433" s="71"/>
      <c r="I433" s="60"/>
      <c r="J433" s="60"/>
      <c r="M433" s="60"/>
      <c r="N433" s="60"/>
      <c r="O433" s="60"/>
    </row>
    <row r="434" spans="2:15" ht="15.75" hidden="1">
      <c r="B434" s="70"/>
      <c r="C434" s="73"/>
      <c r="H434" s="71"/>
      <c r="I434" s="60"/>
      <c r="J434" s="60"/>
      <c r="M434" s="60"/>
      <c r="N434" s="60"/>
      <c r="O434" s="60"/>
    </row>
    <row r="435" spans="1:17" s="8" customFormat="1" ht="102" hidden="1">
      <c r="A435" s="9" t="s">
        <v>285</v>
      </c>
      <c r="B435" s="13" t="s">
        <v>242</v>
      </c>
      <c r="C435" s="6"/>
      <c r="D435" s="6"/>
      <c r="E435" s="166"/>
      <c r="F435" s="6"/>
      <c r="G435" s="158"/>
      <c r="H435" s="22"/>
      <c r="I435" s="34"/>
      <c r="J435" s="30"/>
      <c r="M435" s="38"/>
      <c r="N435" s="38"/>
      <c r="O435" s="38"/>
      <c r="Q435" s="134"/>
    </row>
    <row r="436" spans="1:17" s="8" customFormat="1" ht="15.75" hidden="1">
      <c r="A436" s="9"/>
      <c r="B436" s="13"/>
      <c r="C436" s="6"/>
      <c r="D436" s="6"/>
      <c r="E436" s="166"/>
      <c r="F436" s="6"/>
      <c r="G436" s="158"/>
      <c r="H436" s="22"/>
      <c r="I436" s="34"/>
      <c r="J436" s="30"/>
      <c r="M436" s="38"/>
      <c r="N436" s="38"/>
      <c r="O436" s="38"/>
      <c r="Q436" s="134"/>
    </row>
    <row r="437" spans="1:17" s="8" customFormat="1" ht="15.75" hidden="1">
      <c r="A437" s="9"/>
      <c r="B437" s="13" t="s">
        <v>323</v>
      </c>
      <c r="C437" s="7">
        <v>0</v>
      </c>
      <c r="D437" s="6"/>
      <c r="E437" s="166"/>
      <c r="F437" s="6"/>
      <c r="G437" s="158"/>
      <c r="H437" s="6"/>
      <c r="I437" s="34"/>
      <c r="J437" s="30"/>
      <c r="M437" s="38"/>
      <c r="N437" s="38"/>
      <c r="O437" s="38"/>
      <c r="Q437" s="134"/>
    </row>
    <row r="438" spans="1:17" s="8" customFormat="1" ht="15.75" hidden="1">
      <c r="A438" s="9"/>
      <c r="B438" s="13"/>
      <c r="C438" s="7"/>
      <c r="D438" s="6"/>
      <c r="E438" s="166"/>
      <c r="F438" s="6"/>
      <c r="G438" s="158"/>
      <c r="H438" s="6"/>
      <c r="I438" s="34"/>
      <c r="J438" s="30"/>
      <c r="M438" s="38"/>
      <c r="N438" s="38"/>
      <c r="O438" s="38"/>
      <c r="Q438" s="134"/>
    </row>
    <row r="439" spans="1:17" s="8" customFormat="1" ht="89.25" hidden="1">
      <c r="A439" s="9" t="s">
        <v>286</v>
      </c>
      <c r="B439" s="13" t="s">
        <v>113</v>
      </c>
      <c r="C439" s="97"/>
      <c r="D439" s="6"/>
      <c r="E439" s="166"/>
      <c r="F439" s="6"/>
      <c r="G439" s="158"/>
      <c r="H439" s="22"/>
      <c r="I439" s="34"/>
      <c r="J439" s="30"/>
      <c r="M439" s="38"/>
      <c r="N439" s="38"/>
      <c r="O439" s="38"/>
      <c r="Q439" s="134"/>
    </row>
    <row r="440" spans="1:17" s="8" customFormat="1" ht="15.75" hidden="1">
      <c r="A440" s="9"/>
      <c r="B440" s="13"/>
      <c r="C440" s="97"/>
      <c r="D440" s="6"/>
      <c r="E440" s="166"/>
      <c r="F440" s="6"/>
      <c r="G440" s="158"/>
      <c r="H440" s="22"/>
      <c r="I440" s="34"/>
      <c r="J440" s="30"/>
      <c r="M440" s="38"/>
      <c r="N440" s="38"/>
      <c r="O440" s="38"/>
      <c r="Q440" s="134"/>
    </row>
    <row r="441" spans="1:17" s="8" customFormat="1" ht="15.75" hidden="1">
      <c r="A441" s="9"/>
      <c r="B441" s="13" t="s">
        <v>323</v>
      </c>
      <c r="C441" s="98">
        <v>0</v>
      </c>
      <c r="D441" s="6"/>
      <c r="E441" s="166"/>
      <c r="F441" s="6"/>
      <c r="G441" s="158"/>
      <c r="H441" s="6"/>
      <c r="I441" s="34"/>
      <c r="J441" s="30"/>
      <c r="M441" s="38"/>
      <c r="N441" s="38"/>
      <c r="O441" s="38"/>
      <c r="Q441" s="134"/>
    </row>
    <row r="442" spans="1:17" s="8" customFormat="1" ht="15.75" hidden="1">
      <c r="A442" s="9"/>
      <c r="B442" s="13"/>
      <c r="C442" s="7"/>
      <c r="D442" s="6"/>
      <c r="E442" s="166"/>
      <c r="F442" s="6"/>
      <c r="G442" s="158"/>
      <c r="H442" s="6"/>
      <c r="I442" s="34"/>
      <c r="J442" s="30"/>
      <c r="M442" s="38"/>
      <c r="N442" s="38"/>
      <c r="O442" s="38"/>
      <c r="Q442" s="134"/>
    </row>
    <row r="443" spans="1:17" s="8" customFormat="1" ht="89.25" hidden="1">
      <c r="A443" s="9" t="s">
        <v>287</v>
      </c>
      <c r="B443" s="13" t="s">
        <v>114</v>
      </c>
      <c r="C443" s="97"/>
      <c r="D443" s="6"/>
      <c r="E443" s="166"/>
      <c r="F443" s="6"/>
      <c r="G443" s="158"/>
      <c r="H443" s="22"/>
      <c r="I443" s="34"/>
      <c r="J443" s="30"/>
      <c r="M443" s="38"/>
      <c r="N443" s="38"/>
      <c r="O443" s="38"/>
      <c r="Q443" s="134"/>
    </row>
    <row r="444" spans="1:17" s="8" customFormat="1" ht="15.75" hidden="1">
      <c r="A444" s="9"/>
      <c r="B444" s="13"/>
      <c r="C444" s="97"/>
      <c r="D444" s="6"/>
      <c r="E444" s="166"/>
      <c r="F444" s="6"/>
      <c r="G444" s="158"/>
      <c r="H444" s="22"/>
      <c r="I444" s="34"/>
      <c r="J444" s="30"/>
      <c r="M444" s="38"/>
      <c r="N444" s="38"/>
      <c r="O444" s="38"/>
      <c r="Q444" s="134"/>
    </row>
    <row r="445" spans="1:17" s="8" customFormat="1" ht="15.75" hidden="1">
      <c r="A445" s="9"/>
      <c r="B445" s="13" t="s">
        <v>323</v>
      </c>
      <c r="C445" s="98">
        <v>0</v>
      </c>
      <c r="D445" s="6"/>
      <c r="E445" s="166"/>
      <c r="F445" s="6"/>
      <c r="G445" s="158"/>
      <c r="H445" s="6"/>
      <c r="I445" s="34"/>
      <c r="J445" s="30"/>
      <c r="M445" s="38"/>
      <c r="N445" s="38"/>
      <c r="O445" s="38"/>
      <c r="Q445" s="134"/>
    </row>
    <row r="446" spans="1:17" s="8" customFormat="1" ht="15.75" hidden="1">
      <c r="A446" s="9"/>
      <c r="B446" s="13"/>
      <c r="C446" s="7"/>
      <c r="D446" s="6"/>
      <c r="E446" s="166"/>
      <c r="F446" s="6"/>
      <c r="G446" s="158"/>
      <c r="H446" s="6"/>
      <c r="I446" s="34"/>
      <c r="J446" s="30"/>
      <c r="M446" s="38"/>
      <c r="N446" s="38"/>
      <c r="O446" s="38"/>
      <c r="Q446" s="134"/>
    </row>
    <row r="447" spans="1:17" s="8" customFormat="1" ht="89.25" hidden="1">
      <c r="A447" s="9" t="s">
        <v>121</v>
      </c>
      <c r="B447" s="13" t="s">
        <v>115</v>
      </c>
      <c r="C447" s="97"/>
      <c r="D447" s="6"/>
      <c r="E447" s="166"/>
      <c r="F447" s="6"/>
      <c r="G447" s="158"/>
      <c r="H447" s="22"/>
      <c r="I447" s="34"/>
      <c r="J447" s="30"/>
      <c r="M447" s="38"/>
      <c r="N447" s="38"/>
      <c r="O447" s="38"/>
      <c r="Q447" s="134"/>
    </row>
    <row r="448" spans="1:17" s="8" customFormat="1" ht="15.75" hidden="1">
      <c r="A448" s="9"/>
      <c r="B448" s="13"/>
      <c r="C448" s="97"/>
      <c r="D448" s="6"/>
      <c r="E448" s="166"/>
      <c r="F448" s="6"/>
      <c r="G448" s="158"/>
      <c r="H448" s="22"/>
      <c r="I448" s="34"/>
      <c r="J448" s="30"/>
      <c r="M448" s="38"/>
      <c r="N448" s="38"/>
      <c r="O448" s="38"/>
      <c r="Q448" s="134"/>
    </row>
    <row r="449" spans="1:17" s="8" customFormat="1" ht="15.75" hidden="1">
      <c r="A449" s="9"/>
      <c r="B449" s="13" t="s">
        <v>323</v>
      </c>
      <c r="C449" s="98">
        <v>0</v>
      </c>
      <c r="D449" s="6"/>
      <c r="E449" s="166"/>
      <c r="F449" s="6"/>
      <c r="G449" s="158"/>
      <c r="H449" s="6"/>
      <c r="I449" s="34"/>
      <c r="J449" s="30"/>
      <c r="M449" s="38"/>
      <c r="N449" s="38"/>
      <c r="O449" s="38"/>
      <c r="Q449" s="134"/>
    </row>
    <row r="450" spans="1:17" s="8" customFormat="1" ht="15.75" hidden="1">
      <c r="A450" s="9"/>
      <c r="B450" s="13"/>
      <c r="C450" s="7"/>
      <c r="D450" s="6"/>
      <c r="E450" s="166"/>
      <c r="F450" s="6"/>
      <c r="G450" s="158"/>
      <c r="H450" s="6"/>
      <c r="I450" s="34"/>
      <c r="J450" s="30"/>
      <c r="M450" s="38"/>
      <c r="N450" s="38"/>
      <c r="O450" s="38"/>
      <c r="Q450" s="134"/>
    </row>
    <row r="451" spans="1:17" s="8" customFormat="1" ht="89.25" hidden="1">
      <c r="A451" s="9" t="s">
        <v>123</v>
      </c>
      <c r="B451" s="13" t="s">
        <v>116</v>
      </c>
      <c r="C451" s="97"/>
      <c r="D451" s="6"/>
      <c r="E451" s="166"/>
      <c r="F451" s="6"/>
      <c r="G451" s="158"/>
      <c r="H451" s="22"/>
      <c r="I451" s="34"/>
      <c r="J451" s="30"/>
      <c r="M451" s="38"/>
      <c r="N451" s="38"/>
      <c r="O451" s="38"/>
      <c r="Q451" s="134"/>
    </row>
    <row r="452" spans="1:17" s="8" customFormat="1" ht="15.75" hidden="1">
      <c r="A452" s="9"/>
      <c r="B452" s="13"/>
      <c r="C452" s="97"/>
      <c r="D452" s="6"/>
      <c r="E452" s="166"/>
      <c r="F452" s="6"/>
      <c r="G452" s="158"/>
      <c r="H452" s="22"/>
      <c r="I452" s="34"/>
      <c r="J452" s="30"/>
      <c r="M452" s="38"/>
      <c r="N452" s="38"/>
      <c r="O452" s="38"/>
      <c r="Q452" s="134"/>
    </row>
    <row r="453" spans="1:17" s="8" customFormat="1" ht="15.75" hidden="1">
      <c r="A453" s="9"/>
      <c r="B453" s="13" t="s">
        <v>323</v>
      </c>
      <c r="C453" s="98">
        <v>0</v>
      </c>
      <c r="D453" s="6"/>
      <c r="E453" s="166"/>
      <c r="F453" s="6"/>
      <c r="G453" s="158"/>
      <c r="H453" s="6"/>
      <c r="I453" s="34"/>
      <c r="J453" s="30"/>
      <c r="M453" s="38"/>
      <c r="N453" s="38"/>
      <c r="O453" s="38"/>
      <c r="Q453" s="134"/>
    </row>
    <row r="454" spans="1:17" s="8" customFormat="1" ht="15.75" hidden="1">
      <c r="A454" s="9"/>
      <c r="B454" s="13"/>
      <c r="C454" s="97"/>
      <c r="D454" s="6"/>
      <c r="E454" s="166"/>
      <c r="F454" s="6"/>
      <c r="G454" s="158"/>
      <c r="H454" s="6"/>
      <c r="I454" s="34"/>
      <c r="J454" s="30"/>
      <c r="M454" s="38"/>
      <c r="N454" s="38"/>
      <c r="O454" s="38"/>
      <c r="Q454" s="134"/>
    </row>
    <row r="455" spans="1:17" s="8" customFormat="1" ht="89.25" hidden="1">
      <c r="A455" s="9" t="s">
        <v>136</v>
      </c>
      <c r="B455" s="13" t="s">
        <v>120</v>
      </c>
      <c r="C455" s="97"/>
      <c r="D455" s="6"/>
      <c r="E455" s="166"/>
      <c r="F455" s="6"/>
      <c r="G455" s="158"/>
      <c r="H455" s="22"/>
      <c r="I455" s="34"/>
      <c r="J455" s="30"/>
      <c r="M455" s="38"/>
      <c r="N455" s="38"/>
      <c r="O455" s="38"/>
      <c r="Q455" s="134"/>
    </row>
    <row r="456" spans="1:17" s="8" customFormat="1" ht="15.75" hidden="1">
      <c r="A456" s="9"/>
      <c r="B456" s="13"/>
      <c r="C456" s="97"/>
      <c r="D456" s="6"/>
      <c r="E456" s="166"/>
      <c r="F456" s="6"/>
      <c r="G456" s="158"/>
      <c r="H456" s="22"/>
      <c r="I456" s="34"/>
      <c r="J456" s="30"/>
      <c r="M456" s="38"/>
      <c r="N456" s="38"/>
      <c r="O456" s="38"/>
      <c r="Q456" s="134"/>
    </row>
    <row r="457" spans="1:17" s="8" customFormat="1" ht="15.75" hidden="1">
      <c r="A457" s="9"/>
      <c r="B457" s="13" t="s">
        <v>323</v>
      </c>
      <c r="C457" s="98">
        <v>0</v>
      </c>
      <c r="D457" s="6"/>
      <c r="E457" s="166"/>
      <c r="F457" s="6"/>
      <c r="G457" s="158"/>
      <c r="H457" s="6"/>
      <c r="I457" s="34"/>
      <c r="J457" s="30"/>
      <c r="M457" s="38"/>
      <c r="N457" s="38"/>
      <c r="O457" s="38"/>
      <c r="Q457" s="134"/>
    </row>
    <row r="458" spans="1:17" s="8" customFormat="1" ht="15.75" hidden="1">
      <c r="A458" s="9"/>
      <c r="B458" s="13"/>
      <c r="C458" s="97"/>
      <c r="D458" s="6"/>
      <c r="E458" s="166"/>
      <c r="F458" s="6"/>
      <c r="G458" s="158"/>
      <c r="H458" s="6"/>
      <c r="I458" s="34"/>
      <c r="J458" s="30"/>
      <c r="M458" s="38"/>
      <c r="N458" s="38"/>
      <c r="O458" s="38"/>
      <c r="Q458" s="134"/>
    </row>
    <row r="459" spans="1:17" s="8" customFormat="1" ht="89.25" hidden="1">
      <c r="A459" s="9" t="s">
        <v>137</v>
      </c>
      <c r="B459" s="13" t="s">
        <v>122</v>
      </c>
      <c r="C459" s="97"/>
      <c r="D459" s="6"/>
      <c r="E459" s="166"/>
      <c r="F459" s="6"/>
      <c r="G459" s="158"/>
      <c r="H459" s="22"/>
      <c r="I459" s="34"/>
      <c r="J459" s="30"/>
      <c r="M459" s="38"/>
      <c r="N459" s="38"/>
      <c r="O459" s="38"/>
      <c r="Q459" s="134"/>
    </row>
    <row r="460" spans="1:17" s="8" customFormat="1" ht="15.75" hidden="1">
      <c r="A460" s="9"/>
      <c r="B460" s="13"/>
      <c r="C460" s="97"/>
      <c r="D460" s="6"/>
      <c r="E460" s="166"/>
      <c r="F460" s="6"/>
      <c r="G460" s="158"/>
      <c r="H460" s="22"/>
      <c r="I460" s="34"/>
      <c r="J460" s="30"/>
      <c r="M460" s="38"/>
      <c r="N460" s="38"/>
      <c r="O460" s="38"/>
      <c r="Q460" s="134"/>
    </row>
    <row r="461" spans="1:17" s="8" customFormat="1" ht="15.75" hidden="1">
      <c r="A461" s="9"/>
      <c r="B461" s="13" t="s">
        <v>323</v>
      </c>
      <c r="C461" s="98">
        <v>0</v>
      </c>
      <c r="D461" s="6"/>
      <c r="E461" s="166"/>
      <c r="F461" s="6"/>
      <c r="G461" s="158"/>
      <c r="H461" s="6"/>
      <c r="I461" s="34"/>
      <c r="J461" s="30"/>
      <c r="M461" s="38"/>
      <c r="N461" s="38"/>
      <c r="O461" s="38"/>
      <c r="Q461" s="134"/>
    </row>
    <row r="462" spans="1:17" s="8" customFormat="1" ht="15.75" hidden="1">
      <c r="A462" s="9"/>
      <c r="B462" s="13"/>
      <c r="C462" s="97"/>
      <c r="D462" s="6"/>
      <c r="E462" s="166"/>
      <c r="F462" s="6"/>
      <c r="G462" s="158"/>
      <c r="H462" s="6"/>
      <c r="I462" s="34"/>
      <c r="J462" s="30"/>
      <c r="M462" s="38"/>
      <c r="N462" s="38"/>
      <c r="O462" s="38"/>
      <c r="Q462" s="134"/>
    </row>
    <row r="463" spans="1:17" s="8" customFormat="1" ht="89.25" hidden="1">
      <c r="A463" s="9" t="s">
        <v>139</v>
      </c>
      <c r="B463" s="13" t="s">
        <v>135</v>
      </c>
      <c r="C463" s="97"/>
      <c r="D463" s="6"/>
      <c r="E463" s="166"/>
      <c r="F463" s="6"/>
      <c r="G463" s="158"/>
      <c r="H463" s="22"/>
      <c r="I463" s="34"/>
      <c r="J463" s="30"/>
      <c r="M463" s="38"/>
      <c r="N463" s="38"/>
      <c r="O463" s="38"/>
      <c r="Q463" s="134"/>
    </row>
    <row r="464" spans="1:17" s="8" customFormat="1" ht="15.75" hidden="1">
      <c r="A464" s="9"/>
      <c r="B464" s="13"/>
      <c r="C464" s="97"/>
      <c r="D464" s="6"/>
      <c r="E464" s="166"/>
      <c r="F464" s="6"/>
      <c r="G464" s="158"/>
      <c r="H464" s="22"/>
      <c r="I464" s="34"/>
      <c r="J464" s="30"/>
      <c r="M464" s="38"/>
      <c r="N464" s="38"/>
      <c r="O464" s="38"/>
      <c r="Q464" s="134"/>
    </row>
    <row r="465" spans="1:17" s="8" customFormat="1" ht="15.75" hidden="1">
      <c r="A465" s="9"/>
      <c r="B465" s="13" t="s">
        <v>323</v>
      </c>
      <c r="C465" s="98">
        <v>0</v>
      </c>
      <c r="D465" s="6"/>
      <c r="E465" s="166"/>
      <c r="F465" s="6"/>
      <c r="G465" s="158"/>
      <c r="H465" s="6"/>
      <c r="I465" s="34"/>
      <c r="J465" s="30"/>
      <c r="M465" s="38"/>
      <c r="N465" s="38"/>
      <c r="O465" s="38"/>
      <c r="Q465" s="134"/>
    </row>
    <row r="466" spans="1:17" s="8" customFormat="1" ht="15.75" hidden="1">
      <c r="A466" s="9"/>
      <c r="B466" s="13"/>
      <c r="C466" s="97"/>
      <c r="D466" s="6"/>
      <c r="E466" s="166"/>
      <c r="F466" s="6"/>
      <c r="G466" s="158"/>
      <c r="H466" s="6"/>
      <c r="I466" s="34"/>
      <c r="J466" s="30"/>
      <c r="M466" s="38"/>
      <c r="N466" s="38"/>
      <c r="O466" s="38"/>
      <c r="Q466" s="134"/>
    </row>
    <row r="467" spans="1:17" s="8" customFormat="1" ht="89.25" hidden="1">
      <c r="A467" s="9" t="s">
        <v>100</v>
      </c>
      <c r="B467" s="13" t="s">
        <v>145</v>
      </c>
      <c r="C467" s="97"/>
      <c r="D467" s="6"/>
      <c r="E467" s="166"/>
      <c r="F467" s="6"/>
      <c r="G467" s="158"/>
      <c r="H467" s="22"/>
      <c r="I467" s="34"/>
      <c r="J467" s="30"/>
      <c r="M467" s="38"/>
      <c r="N467" s="38"/>
      <c r="O467" s="38"/>
      <c r="Q467" s="134"/>
    </row>
    <row r="468" spans="1:17" s="8" customFormat="1" ht="15.75" hidden="1">
      <c r="A468" s="9"/>
      <c r="B468" s="13"/>
      <c r="C468" s="97"/>
      <c r="D468" s="6"/>
      <c r="E468" s="166"/>
      <c r="F468" s="6"/>
      <c r="G468" s="158"/>
      <c r="H468" s="22"/>
      <c r="I468" s="34"/>
      <c r="J468" s="30"/>
      <c r="M468" s="38"/>
      <c r="N468" s="38"/>
      <c r="O468" s="38"/>
      <c r="Q468" s="134"/>
    </row>
    <row r="469" spans="1:17" s="8" customFormat="1" ht="15.75" hidden="1">
      <c r="A469" s="9"/>
      <c r="B469" s="13" t="s">
        <v>323</v>
      </c>
      <c r="C469" s="98">
        <v>0</v>
      </c>
      <c r="D469" s="6"/>
      <c r="E469" s="166"/>
      <c r="F469" s="6"/>
      <c r="G469" s="158"/>
      <c r="H469" s="6"/>
      <c r="I469" s="34"/>
      <c r="J469" s="30"/>
      <c r="M469" s="38"/>
      <c r="N469" s="38"/>
      <c r="O469" s="38"/>
      <c r="Q469" s="134"/>
    </row>
    <row r="470" spans="1:17" s="8" customFormat="1" ht="15.75" hidden="1">
      <c r="A470" s="9"/>
      <c r="B470" s="13"/>
      <c r="C470" s="97"/>
      <c r="D470" s="6"/>
      <c r="E470" s="166"/>
      <c r="F470" s="6"/>
      <c r="G470" s="158"/>
      <c r="H470" s="6"/>
      <c r="I470" s="34"/>
      <c r="J470" s="30"/>
      <c r="M470" s="38"/>
      <c r="N470" s="38"/>
      <c r="O470" s="38"/>
      <c r="Q470" s="134"/>
    </row>
    <row r="471" spans="1:17" s="8" customFormat="1" ht="89.25" hidden="1">
      <c r="A471" s="9" t="s">
        <v>101</v>
      </c>
      <c r="B471" s="13" t="s">
        <v>146</v>
      </c>
      <c r="C471" s="97"/>
      <c r="D471" s="6"/>
      <c r="E471" s="166"/>
      <c r="F471" s="6"/>
      <c r="G471" s="158"/>
      <c r="H471" s="22"/>
      <c r="I471" s="34"/>
      <c r="J471" s="30"/>
      <c r="M471" s="38"/>
      <c r="N471" s="38"/>
      <c r="O471" s="38"/>
      <c r="Q471" s="134"/>
    </row>
    <row r="472" spans="1:17" s="8" customFormat="1" ht="15.75" hidden="1">
      <c r="A472" s="9"/>
      <c r="B472" s="13"/>
      <c r="C472" s="97"/>
      <c r="D472" s="6"/>
      <c r="E472" s="166"/>
      <c r="F472" s="6"/>
      <c r="G472" s="158"/>
      <c r="H472" s="22"/>
      <c r="I472" s="34"/>
      <c r="J472" s="30"/>
      <c r="M472" s="38"/>
      <c r="N472" s="38"/>
      <c r="O472" s="38"/>
      <c r="Q472" s="134"/>
    </row>
    <row r="473" spans="1:17" s="8" customFormat="1" ht="15.75" hidden="1">
      <c r="A473" s="9"/>
      <c r="B473" s="13" t="s">
        <v>323</v>
      </c>
      <c r="C473" s="98">
        <v>0</v>
      </c>
      <c r="D473" s="6"/>
      <c r="E473" s="166"/>
      <c r="F473" s="6"/>
      <c r="G473" s="158"/>
      <c r="H473" s="6"/>
      <c r="I473" s="34"/>
      <c r="J473" s="30"/>
      <c r="M473" s="38"/>
      <c r="N473" s="38"/>
      <c r="O473" s="38"/>
      <c r="Q473" s="134"/>
    </row>
    <row r="474" spans="1:17" s="8" customFormat="1" ht="15.75" hidden="1">
      <c r="A474" s="9"/>
      <c r="B474" s="13"/>
      <c r="C474" s="97"/>
      <c r="D474" s="6"/>
      <c r="E474" s="166"/>
      <c r="F474" s="6"/>
      <c r="G474" s="158"/>
      <c r="H474" s="6"/>
      <c r="I474" s="34"/>
      <c r="J474" s="30"/>
      <c r="M474" s="38"/>
      <c r="N474" s="38"/>
      <c r="O474" s="38"/>
      <c r="Q474" s="134"/>
    </row>
    <row r="475" spans="1:17" s="8" customFormat="1" ht="89.25" hidden="1">
      <c r="A475" s="9" t="s">
        <v>183</v>
      </c>
      <c r="B475" s="13" t="s">
        <v>173</v>
      </c>
      <c r="C475" s="97"/>
      <c r="D475" s="6"/>
      <c r="E475" s="166"/>
      <c r="F475" s="6"/>
      <c r="G475" s="158"/>
      <c r="H475" s="22"/>
      <c r="I475" s="34"/>
      <c r="J475" s="30"/>
      <c r="M475" s="38"/>
      <c r="N475" s="38"/>
      <c r="O475" s="38"/>
      <c r="Q475" s="134"/>
    </row>
    <row r="476" spans="1:17" s="8" customFormat="1" ht="15.75" hidden="1">
      <c r="A476" s="9"/>
      <c r="B476" s="13"/>
      <c r="C476" s="97"/>
      <c r="D476" s="6"/>
      <c r="E476" s="166"/>
      <c r="F476" s="6"/>
      <c r="G476" s="158"/>
      <c r="H476" s="22"/>
      <c r="I476" s="34"/>
      <c r="J476" s="30"/>
      <c r="M476" s="38"/>
      <c r="N476" s="38"/>
      <c r="O476" s="38"/>
      <c r="Q476" s="134"/>
    </row>
    <row r="477" spans="1:17" s="8" customFormat="1" ht="15.75" hidden="1">
      <c r="A477" s="9"/>
      <c r="B477" s="13" t="s">
        <v>323</v>
      </c>
      <c r="C477" s="98">
        <v>0</v>
      </c>
      <c r="D477" s="6"/>
      <c r="E477" s="166"/>
      <c r="F477" s="6"/>
      <c r="G477" s="158"/>
      <c r="H477" s="6"/>
      <c r="I477" s="34"/>
      <c r="J477" s="30"/>
      <c r="M477" s="38"/>
      <c r="N477" s="38"/>
      <c r="O477" s="38"/>
      <c r="Q477" s="134"/>
    </row>
    <row r="478" spans="1:17" s="8" customFormat="1" ht="15.75" hidden="1">
      <c r="A478" s="9"/>
      <c r="B478" s="13"/>
      <c r="C478" s="97"/>
      <c r="D478" s="6"/>
      <c r="E478" s="166"/>
      <c r="F478" s="6"/>
      <c r="G478" s="158"/>
      <c r="H478" s="6"/>
      <c r="I478" s="34"/>
      <c r="J478" s="30"/>
      <c r="M478" s="38"/>
      <c r="N478" s="38"/>
      <c r="O478" s="38"/>
      <c r="Q478" s="134"/>
    </row>
    <row r="479" spans="1:17" s="8" customFormat="1" ht="89.25" hidden="1">
      <c r="A479" s="9" t="s">
        <v>184</v>
      </c>
      <c r="B479" s="13" t="s">
        <v>138</v>
      </c>
      <c r="C479" s="97"/>
      <c r="D479" s="6"/>
      <c r="E479" s="166"/>
      <c r="F479" s="6"/>
      <c r="G479" s="158"/>
      <c r="H479" s="22"/>
      <c r="I479" s="34"/>
      <c r="J479" s="30"/>
      <c r="M479" s="38"/>
      <c r="N479" s="38"/>
      <c r="O479" s="38"/>
      <c r="Q479" s="134"/>
    </row>
    <row r="480" spans="1:17" s="8" customFormat="1" ht="15.75" hidden="1">
      <c r="A480" s="9"/>
      <c r="B480" s="13"/>
      <c r="C480" s="97"/>
      <c r="D480" s="6"/>
      <c r="E480" s="166"/>
      <c r="F480" s="6"/>
      <c r="G480" s="158"/>
      <c r="H480" s="22"/>
      <c r="I480" s="34"/>
      <c r="J480" s="30"/>
      <c r="M480" s="38"/>
      <c r="N480" s="38"/>
      <c r="O480" s="38"/>
      <c r="Q480" s="134"/>
    </row>
    <row r="481" spans="1:17" s="8" customFormat="1" ht="15.75" hidden="1">
      <c r="A481" s="9"/>
      <c r="B481" s="13" t="s">
        <v>323</v>
      </c>
      <c r="C481" s="98">
        <v>0</v>
      </c>
      <c r="D481" s="6"/>
      <c r="E481" s="166"/>
      <c r="F481" s="6"/>
      <c r="G481" s="158"/>
      <c r="H481" s="6"/>
      <c r="I481" s="34"/>
      <c r="J481" s="30"/>
      <c r="M481" s="38"/>
      <c r="N481" s="38"/>
      <c r="O481" s="38"/>
      <c r="Q481" s="134"/>
    </row>
    <row r="482" spans="1:17" s="8" customFormat="1" ht="15.75" hidden="1">
      <c r="A482" s="9"/>
      <c r="B482" s="13"/>
      <c r="C482" s="97"/>
      <c r="D482" s="6"/>
      <c r="E482" s="166"/>
      <c r="F482" s="6"/>
      <c r="G482" s="158"/>
      <c r="H482" s="6"/>
      <c r="I482" s="34"/>
      <c r="J482" s="30"/>
      <c r="M482" s="38"/>
      <c r="N482" s="38"/>
      <c r="O482" s="38"/>
      <c r="Q482" s="134"/>
    </row>
    <row r="483" spans="1:17" s="8" customFormat="1" ht="89.25" hidden="1">
      <c r="A483" s="9" t="s">
        <v>185</v>
      </c>
      <c r="B483" s="13" t="s">
        <v>140</v>
      </c>
      <c r="C483" s="97"/>
      <c r="D483" s="6"/>
      <c r="E483" s="166"/>
      <c r="F483" s="6"/>
      <c r="G483" s="158"/>
      <c r="H483" s="22"/>
      <c r="I483" s="34"/>
      <c r="J483" s="30"/>
      <c r="M483" s="38"/>
      <c r="N483" s="38"/>
      <c r="O483" s="38"/>
      <c r="Q483" s="134"/>
    </row>
    <row r="484" spans="1:17" s="8" customFormat="1" ht="15.75" hidden="1">
      <c r="A484" s="9"/>
      <c r="B484" s="13"/>
      <c r="C484" s="97"/>
      <c r="D484" s="6"/>
      <c r="E484" s="166"/>
      <c r="F484" s="6"/>
      <c r="G484" s="158"/>
      <c r="H484" s="22"/>
      <c r="I484" s="34"/>
      <c r="J484" s="30"/>
      <c r="M484" s="38"/>
      <c r="N484" s="38"/>
      <c r="O484" s="38"/>
      <c r="Q484" s="134"/>
    </row>
    <row r="485" spans="1:17" s="8" customFormat="1" ht="15.75" hidden="1">
      <c r="A485" s="9"/>
      <c r="B485" s="13" t="s">
        <v>323</v>
      </c>
      <c r="C485" s="98">
        <v>0</v>
      </c>
      <c r="D485" s="6"/>
      <c r="E485" s="166"/>
      <c r="F485" s="6"/>
      <c r="G485" s="158"/>
      <c r="H485" s="6"/>
      <c r="I485" s="34"/>
      <c r="J485" s="30"/>
      <c r="M485" s="38"/>
      <c r="N485" s="38"/>
      <c r="O485" s="38"/>
      <c r="Q485" s="134"/>
    </row>
    <row r="486" spans="1:17" s="8" customFormat="1" ht="15.75" hidden="1">
      <c r="A486" s="9"/>
      <c r="B486" s="13"/>
      <c r="C486" s="97"/>
      <c r="D486" s="6"/>
      <c r="E486" s="166"/>
      <c r="F486" s="6"/>
      <c r="G486" s="158"/>
      <c r="H486" s="6"/>
      <c r="I486" s="34"/>
      <c r="J486" s="30"/>
      <c r="M486" s="38"/>
      <c r="N486" s="38"/>
      <c r="O486" s="38"/>
      <c r="Q486" s="134"/>
    </row>
    <row r="487" spans="1:17" s="8" customFormat="1" ht="89.25" hidden="1">
      <c r="A487" s="9" t="s">
        <v>186</v>
      </c>
      <c r="B487" s="13" t="s">
        <v>141</v>
      </c>
      <c r="C487" s="97"/>
      <c r="D487" s="6"/>
      <c r="E487" s="166"/>
      <c r="F487" s="6"/>
      <c r="G487" s="158"/>
      <c r="H487" s="22"/>
      <c r="I487" s="34"/>
      <c r="J487" s="30"/>
      <c r="M487" s="38"/>
      <c r="N487" s="38"/>
      <c r="O487" s="38"/>
      <c r="Q487" s="134"/>
    </row>
    <row r="488" spans="1:17" s="8" customFormat="1" ht="15.75" hidden="1">
      <c r="A488" s="9"/>
      <c r="B488" s="13"/>
      <c r="C488" s="97"/>
      <c r="D488" s="6"/>
      <c r="E488" s="166"/>
      <c r="F488" s="6"/>
      <c r="G488" s="158"/>
      <c r="H488" s="22"/>
      <c r="I488" s="34"/>
      <c r="J488" s="30"/>
      <c r="M488" s="38"/>
      <c r="N488" s="38"/>
      <c r="O488" s="38"/>
      <c r="Q488" s="134"/>
    </row>
    <row r="489" spans="1:17" s="8" customFormat="1" ht="15.75" hidden="1">
      <c r="A489" s="9"/>
      <c r="B489" s="13" t="s">
        <v>323</v>
      </c>
      <c r="C489" s="98">
        <v>0</v>
      </c>
      <c r="D489" s="6"/>
      <c r="E489" s="166"/>
      <c r="F489" s="6"/>
      <c r="G489" s="158"/>
      <c r="H489" s="6"/>
      <c r="I489" s="34"/>
      <c r="J489" s="30"/>
      <c r="M489" s="38"/>
      <c r="N489" s="38"/>
      <c r="O489" s="38"/>
      <c r="Q489" s="134"/>
    </row>
    <row r="490" spans="1:17" s="8" customFormat="1" ht="15.75" hidden="1">
      <c r="A490" s="9"/>
      <c r="B490" s="13"/>
      <c r="C490" s="97"/>
      <c r="D490" s="6"/>
      <c r="E490" s="166"/>
      <c r="F490" s="6"/>
      <c r="G490" s="158"/>
      <c r="H490" s="6"/>
      <c r="I490" s="34"/>
      <c r="J490" s="30"/>
      <c r="M490" s="38"/>
      <c r="N490" s="38"/>
      <c r="O490" s="38"/>
      <c r="Q490" s="134"/>
    </row>
    <row r="491" spans="1:17" s="8" customFormat="1" ht="89.25" hidden="1">
      <c r="A491" s="9" t="s">
        <v>187</v>
      </c>
      <c r="B491" s="13" t="s">
        <v>142</v>
      </c>
      <c r="C491" s="97"/>
      <c r="D491" s="6"/>
      <c r="E491" s="166"/>
      <c r="F491" s="6"/>
      <c r="G491" s="158"/>
      <c r="H491" s="22"/>
      <c r="I491" s="34"/>
      <c r="J491" s="30"/>
      <c r="M491" s="38"/>
      <c r="N491" s="38"/>
      <c r="O491" s="38"/>
      <c r="Q491" s="134"/>
    </row>
    <row r="492" spans="1:17" s="8" customFormat="1" ht="15.75" hidden="1">
      <c r="A492" s="9"/>
      <c r="B492" s="13"/>
      <c r="C492" s="97"/>
      <c r="D492" s="6"/>
      <c r="E492" s="166"/>
      <c r="F492" s="6"/>
      <c r="G492" s="158"/>
      <c r="H492" s="22"/>
      <c r="I492" s="34"/>
      <c r="J492" s="30"/>
      <c r="M492" s="38"/>
      <c r="N492" s="38"/>
      <c r="O492" s="38"/>
      <c r="Q492" s="134"/>
    </row>
    <row r="493" spans="1:17" s="8" customFormat="1" ht="15.75" hidden="1">
      <c r="A493" s="9"/>
      <c r="B493" s="13" t="s">
        <v>323</v>
      </c>
      <c r="C493" s="98">
        <v>0</v>
      </c>
      <c r="D493" s="6"/>
      <c r="E493" s="166"/>
      <c r="F493" s="6"/>
      <c r="G493" s="158"/>
      <c r="H493" s="6"/>
      <c r="I493" s="34"/>
      <c r="J493" s="30"/>
      <c r="M493" s="38"/>
      <c r="N493" s="38"/>
      <c r="O493" s="38"/>
      <c r="Q493" s="134"/>
    </row>
    <row r="494" spans="2:15" ht="15.75" hidden="1">
      <c r="B494" s="70"/>
      <c r="C494" s="73"/>
      <c r="H494" s="71"/>
      <c r="I494" s="60"/>
      <c r="J494" s="60"/>
      <c r="M494" s="60"/>
      <c r="N494" s="60"/>
      <c r="O494" s="60"/>
    </row>
    <row r="495" spans="1:8" ht="76.5" hidden="1">
      <c r="A495" s="57" t="s">
        <v>188</v>
      </c>
      <c r="B495" s="13" t="s">
        <v>147</v>
      </c>
      <c r="H495" s="80"/>
    </row>
    <row r="496" spans="2:8" ht="15.75" hidden="1">
      <c r="B496" s="70"/>
      <c r="H496" s="80"/>
    </row>
    <row r="497" spans="2:17" ht="15.75" hidden="1">
      <c r="B497" s="70" t="s">
        <v>323</v>
      </c>
      <c r="C497" s="73">
        <v>0</v>
      </c>
      <c r="H497" s="71"/>
      <c r="Q497" s="142"/>
    </row>
    <row r="498" spans="2:17" ht="15.75">
      <c r="B498" s="70"/>
      <c r="C498" s="73"/>
      <c r="H498" s="71"/>
      <c r="Q498" s="142"/>
    </row>
    <row r="499" spans="1:8" ht="76.5">
      <c r="A499" s="57" t="s">
        <v>212</v>
      </c>
      <c r="B499" s="13" t="s">
        <v>213</v>
      </c>
      <c r="H499" s="80"/>
    </row>
    <row r="500" spans="2:8" ht="15.75">
      <c r="B500" s="70"/>
      <c r="H500" s="80"/>
    </row>
    <row r="501" spans="2:17" ht="15.75">
      <c r="B501" s="70" t="s">
        <v>323</v>
      </c>
      <c r="C501" s="71">
        <v>2</v>
      </c>
      <c r="H501" s="71"/>
      <c r="Q501" s="142"/>
    </row>
    <row r="502" spans="2:17" ht="15.75" hidden="1">
      <c r="B502" s="70"/>
      <c r="C502" s="73"/>
      <c r="H502" s="71"/>
      <c r="Q502" s="142"/>
    </row>
    <row r="503" spans="1:8" ht="76.5" hidden="1">
      <c r="A503" s="57" t="s">
        <v>189</v>
      </c>
      <c r="B503" s="13" t="s">
        <v>156</v>
      </c>
      <c r="H503" s="80"/>
    </row>
    <row r="504" spans="2:8" ht="15.75" hidden="1">
      <c r="B504" s="70"/>
      <c r="H504" s="80"/>
    </row>
    <row r="505" spans="2:17" ht="15.75" hidden="1">
      <c r="B505" s="70" t="s">
        <v>323</v>
      </c>
      <c r="C505" s="73">
        <v>0</v>
      </c>
      <c r="H505" s="71"/>
      <c r="Q505" s="142"/>
    </row>
    <row r="506" spans="1:17" s="8" customFormat="1" ht="15.75" hidden="1">
      <c r="A506" s="9"/>
      <c r="B506" s="13"/>
      <c r="C506" s="97"/>
      <c r="D506" s="6"/>
      <c r="E506" s="166"/>
      <c r="F506" s="6"/>
      <c r="G506" s="158"/>
      <c r="H506" s="6"/>
      <c r="Q506" s="134"/>
    </row>
    <row r="507" spans="1:8" ht="76.5" hidden="1">
      <c r="A507" s="57" t="s">
        <v>190</v>
      </c>
      <c r="B507" s="13" t="s">
        <v>226</v>
      </c>
      <c r="H507" s="80"/>
    </row>
    <row r="508" spans="2:8" ht="15.75" hidden="1">
      <c r="B508" s="70"/>
      <c r="H508" s="80"/>
    </row>
    <row r="509" spans="2:17" ht="15.75" hidden="1">
      <c r="B509" s="70" t="s">
        <v>323</v>
      </c>
      <c r="C509" s="73">
        <v>0</v>
      </c>
      <c r="H509" s="71"/>
      <c r="Q509" s="142"/>
    </row>
    <row r="510" spans="2:17" ht="15.75">
      <c r="B510" s="70"/>
      <c r="C510" s="73"/>
      <c r="H510" s="71"/>
      <c r="Q510" s="142"/>
    </row>
    <row r="511" spans="1:8" ht="76.5">
      <c r="A511" s="57" t="s">
        <v>207</v>
      </c>
      <c r="B511" s="13" t="s">
        <v>208</v>
      </c>
      <c r="H511" s="80"/>
    </row>
    <row r="512" spans="2:8" ht="15.75">
      <c r="B512" s="70"/>
      <c r="H512" s="80"/>
    </row>
    <row r="513" spans="2:17" ht="15.75">
      <c r="B513" s="70" t="s">
        <v>323</v>
      </c>
      <c r="C513" s="71">
        <v>4</v>
      </c>
      <c r="H513" s="71"/>
      <c r="Q513" s="142"/>
    </row>
    <row r="514" spans="2:17" ht="15.75" hidden="1">
      <c r="B514" s="70"/>
      <c r="C514" s="73"/>
      <c r="H514" s="71"/>
      <c r="Q514" s="142"/>
    </row>
    <row r="515" spans="1:8" ht="76.5" hidden="1">
      <c r="A515" s="57" t="s">
        <v>191</v>
      </c>
      <c r="B515" s="13" t="s">
        <v>227</v>
      </c>
      <c r="H515" s="80"/>
    </row>
    <row r="516" spans="2:8" ht="15.75" hidden="1">
      <c r="B516" s="70"/>
      <c r="H516" s="80"/>
    </row>
    <row r="517" spans="2:17" ht="15.75" hidden="1">
      <c r="B517" s="70" t="s">
        <v>323</v>
      </c>
      <c r="C517" s="73">
        <v>0</v>
      </c>
      <c r="H517" s="71"/>
      <c r="Q517" s="142"/>
    </row>
    <row r="518" spans="2:17" ht="15.75" hidden="1">
      <c r="B518" s="70"/>
      <c r="H518" s="71"/>
      <c r="Q518" s="142"/>
    </row>
    <row r="519" spans="1:8" ht="76.5" hidden="1">
      <c r="A519" s="57" t="s">
        <v>192</v>
      </c>
      <c r="B519" s="13" t="s">
        <v>225</v>
      </c>
      <c r="H519" s="80"/>
    </row>
    <row r="520" spans="2:8" ht="15.75" hidden="1">
      <c r="B520" s="70"/>
      <c r="H520" s="80"/>
    </row>
    <row r="521" spans="2:17" ht="15.75" hidden="1">
      <c r="B521" s="70" t="s">
        <v>323</v>
      </c>
      <c r="C521" s="73">
        <v>0</v>
      </c>
      <c r="H521" s="71"/>
      <c r="Q521" s="142"/>
    </row>
    <row r="522" spans="2:17" ht="15.75">
      <c r="B522" s="70"/>
      <c r="C522" s="73"/>
      <c r="H522" s="71"/>
      <c r="Q522" s="142"/>
    </row>
    <row r="523" spans="1:8" ht="76.5">
      <c r="A523" s="57" t="s">
        <v>209</v>
      </c>
      <c r="B523" s="13" t="s">
        <v>210</v>
      </c>
      <c r="H523" s="80"/>
    </row>
    <row r="524" spans="2:8" ht="15.75">
      <c r="B524" s="70"/>
      <c r="H524" s="80"/>
    </row>
    <row r="525" spans="2:17" ht="15.75">
      <c r="B525" s="70" t="s">
        <v>323</v>
      </c>
      <c r="C525" s="71">
        <v>2</v>
      </c>
      <c r="H525" s="71"/>
      <c r="Q525" s="142"/>
    </row>
    <row r="526" spans="2:17" ht="15.75" hidden="1">
      <c r="B526" s="70"/>
      <c r="C526" s="73"/>
      <c r="H526" s="71"/>
      <c r="Q526" s="142"/>
    </row>
    <row r="527" spans="1:8" ht="76.5" hidden="1">
      <c r="A527" s="57" t="s">
        <v>193</v>
      </c>
      <c r="B527" s="13" t="s">
        <v>224</v>
      </c>
      <c r="H527" s="80"/>
    </row>
    <row r="528" spans="2:8" ht="15.75" hidden="1">
      <c r="B528" s="70"/>
      <c r="H528" s="80"/>
    </row>
    <row r="529" spans="2:17" ht="15.75" hidden="1">
      <c r="B529" s="70" t="s">
        <v>323</v>
      </c>
      <c r="C529" s="73">
        <v>0</v>
      </c>
      <c r="H529" s="71"/>
      <c r="Q529" s="142"/>
    </row>
    <row r="530" spans="2:17" ht="15.75" hidden="1">
      <c r="B530" s="70"/>
      <c r="H530" s="71"/>
      <c r="Q530" s="142"/>
    </row>
    <row r="531" spans="1:8" ht="89.25" hidden="1">
      <c r="A531" s="57" t="s">
        <v>53</v>
      </c>
      <c r="B531" s="13" t="s">
        <v>54</v>
      </c>
      <c r="H531" s="80"/>
    </row>
    <row r="532" spans="2:8" ht="15.75" hidden="1">
      <c r="B532" s="70"/>
      <c r="H532" s="80"/>
    </row>
    <row r="533" spans="2:17" ht="15.75" hidden="1">
      <c r="B533" s="70" t="s">
        <v>323</v>
      </c>
      <c r="C533" s="73">
        <v>0</v>
      </c>
      <c r="H533" s="71"/>
      <c r="Q533" s="142"/>
    </row>
    <row r="534" spans="2:17" ht="15.75" hidden="1">
      <c r="B534" s="70"/>
      <c r="H534" s="71"/>
      <c r="Q534" s="142"/>
    </row>
    <row r="535" spans="1:8" ht="76.5" hidden="1">
      <c r="A535" s="57" t="s">
        <v>194</v>
      </c>
      <c r="B535" s="13" t="s">
        <v>228</v>
      </c>
      <c r="H535" s="80"/>
    </row>
    <row r="536" spans="2:8" ht="15.75" hidden="1">
      <c r="B536" s="70"/>
      <c r="H536" s="80"/>
    </row>
    <row r="537" spans="2:17" ht="15.75" hidden="1">
      <c r="B537" s="70" t="s">
        <v>323</v>
      </c>
      <c r="C537" s="73">
        <v>0</v>
      </c>
      <c r="H537" s="71"/>
      <c r="Q537" s="142"/>
    </row>
    <row r="538" spans="2:17" ht="15.75" hidden="1">
      <c r="B538" s="70"/>
      <c r="C538" s="73"/>
      <c r="H538" s="71"/>
      <c r="Q538" s="142"/>
    </row>
    <row r="539" spans="1:8" ht="76.5" hidden="1">
      <c r="A539" s="57" t="s">
        <v>150</v>
      </c>
      <c r="B539" s="13" t="s">
        <v>151</v>
      </c>
      <c r="H539" s="80"/>
    </row>
    <row r="540" spans="2:8" ht="15.75" hidden="1">
      <c r="B540" s="70"/>
      <c r="H540" s="80"/>
    </row>
    <row r="541" spans="2:17" ht="15.75" hidden="1">
      <c r="B541" s="70" t="s">
        <v>323</v>
      </c>
      <c r="C541" s="73">
        <v>0</v>
      </c>
      <c r="H541" s="71"/>
      <c r="Q541" s="142"/>
    </row>
    <row r="542" spans="2:17" ht="15.75" hidden="1">
      <c r="B542" s="70"/>
      <c r="C542" s="73"/>
      <c r="H542" s="71"/>
      <c r="Q542" s="142"/>
    </row>
    <row r="543" spans="1:8" ht="76.5" hidden="1">
      <c r="A543" s="57" t="s">
        <v>195</v>
      </c>
      <c r="B543" s="13" t="s">
        <v>229</v>
      </c>
      <c r="H543" s="80"/>
    </row>
    <row r="544" spans="2:8" ht="15.75" hidden="1">
      <c r="B544" s="70"/>
      <c r="H544" s="80"/>
    </row>
    <row r="545" spans="2:17" ht="15.75" hidden="1">
      <c r="B545" s="70" t="s">
        <v>323</v>
      </c>
      <c r="C545" s="73">
        <v>0</v>
      </c>
      <c r="H545" s="71"/>
      <c r="Q545" s="142"/>
    </row>
    <row r="546" spans="2:17" ht="15.75" hidden="1">
      <c r="B546" s="70"/>
      <c r="C546" s="73"/>
      <c r="H546" s="71"/>
      <c r="Q546" s="142"/>
    </row>
    <row r="547" spans="1:8" ht="89.25" hidden="1">
      <c r="A547" s="57" t="s">
        <v>152</v>
      </c>
      <c r="B547" s="13" t="s">
        <v>153</v>
      </c>
      <c r="H547" s="80"/>
    </row>
    <row r="548" spans="2:8" ht="15.75" hidden="1">
      <c r="B548" s="70"/>
      <c r="H548" s="80"/>
    </row>
    <row r="549" spans="2:17" ht="15.75" hidden="1">
      <c r="B549" s="70" t="s">
        <v>323</v>
      </c>
      <c r="C549" s="73">
        <v>0</v>
      </c>
      <c r="H549" s="71"/>
      <c r="Q549" s="142"/>
    </row>
    <row r="550" spans="2:17" ht="15.75" hidden="1">
      <c r="B550" s="70"/>
      <c r="H550" s="71"/>
      <c r="Q550" s="142"/>
    </row>
    <row r="551" spans="1:8" ht="89.25" hidden="1">
      <c r="A551" s="57" t="s">
        <v>41</v>
      </c>
      <c r="B551" s="13" t="s">
        <v>40</v>
      </c>
      <c r="H551" s="80"/>
    </row>
    <row r="552" spans="2:8" ht="15.75" hidden="1">
      <c r="B552" s="70"/>
      <c r="H552" s="80"/>
    </row>
    <row r="553" spans="2:17" ht="15.75" hidden="1">
      <c r="B553" s="70" t="s">
        <v>323</v>
      </c>
      <c r="C553" s="73">
        <v>0</v>
      </c>
      <c r="H553" s="71"/>
      <c r="Q553" s="142"/>
    </row>
    <row r="554" spans="2:17" ht="15.75" hidden="1">
      <c r="B554" s="70"/>
      <c r="H554" s="71"/>
      <c r="Q554" s="142"/>
    </row>
    <row r="555" spans="1:8" ht="76.5" hidden="1">
      <c r="A555" s="57" t="s">
        <v>196</v>
      </c>
      <c r="B555" s="13" t="s">
        <v>230</v>
      </c>
      <c r="H555" s="80"/>
    </row>
    <row r="556" spans="2:8" ht="15.75" hidden="1">
      <c r="B556" s="70"/>
      <c r="H556" s="80"/>
    </row>
    <row r="557" spans="2:17" ht="15.75" hidden="1">
      <c r="B557" s="70" t="s">
        <v>323</v>
      </c>
      <c r="C557" s="73">
        <v>0</v>
      </c>
      <c r="H557" s="71"/>
      <c r="Q557" s="142"/>
    </row>
    <row r="558" spans="2:17" ht="15.75" hidden="1">
      <c r="B558" s="70"/>
      <c r="C558" s="73"/>
      <c r="H558" s="71"/>
      <c r="Q558" s="142"/>
    </row>
    <row r="559" spans="1:8" ht="89.25" hidden="1">
      <c r="A559" s="57" t="s">
        <v>197</v>
      </c>
      <c r="B559" s="13" t="s">
        <v>231</v>
      </c>
      <c r="H559" s="80"/>
    </row>
    <row r="560" spans="2:8" ht="15.75" hidden="1">
      <c r="B560" s="70"/>
      <c r="H560" s="80"/>
    </row>
    <row r="561" spans="2:17" ht="15.75" hidden="1">
      <c r="B561" s="70" t="s">
        <v>323</v>
      </c>
      <c r="C561" s="73">
        <v>0</v>
      </c>
      <c r="H561" s="71"/>
      <c r="Q561" s="142"/>
    </row>
    <row r="562" spans="2:17" ht="15.75" hidden="1">
      <c r="B562" s="70"/>
      <c r="C562" s="73"/>
      <c r="H562" s="71"/>
      <c r="Q562" s="142"/>
    </row>
    <row r="563" spans="1:8" ht="76.5" hidden="1">
      <c r="A563" s="57" t="s">
        <v>222</v>
      </c>
      <c r="B563" s="13" t="s">
        <v>223</v>
      </c>
      <c r="H563" s="80"/>
    </row>
    <row r="564" spans="2:8" ht="15.75" hidden="1">
      <c r="B564" s="70"/>
      <c r="H564" s="80"/>
    </row>
    <row r="565" spans="2:17" ht="15.75" hidden="1">
      <c r="B565" s="70" t="s">
        <v>323</v>
      </c>
      <c r="C565" s="73">
        <v>0</v>
      </c>
      <c r="H565" s="71"/>
      <c r="Q565" s="142"/>
    </row>
    <row r="566" spans="2:17" ht="15.75" hidden="1">
      <c r="B566" s="70"/>
      <c r="H566" s="71"/>
      <c r="Q566" s="142"/>
    </row>
    <row r="567" spans="1:8" ht="76.5" hidden="1">
      <c r="A567" s="57" t="s">
        <v>198</v>
      </c>
      <c r="B567" s="13" t="s">
        <v>157</v>
      </c>
      <c r="H567" s="80"/>
    </row>
    <row r="568" spans="2:8" ht="15.75" hidden="1">
      <c r="B568" s="70"/>
      <c r="H568" s="80"/>
    </row>
    <row r="569" spans="2:17" ht="15.75" hidden="1">
      <c r="B569" s="70" t="s">
        <v>323</v>
      </c>
      <c r="C569" s="73">
        <v>0</v>
      </c>
      <c r="H569" s="71"/>
      <c r="Q569" s="142"/>
    </row>
    <row r="570" spans="2:17" ht="15.75" hidden="1">
      <c r="B570" s="70"/>
      <c r="C570" s="73"/>
      <c r="H570" s="71"/>
      <c r="Q570" s="142"/>
    </row>
    <row r="571" spans="1:8" ht="76.5" hidden="1">
      <c r="A571" s="57" t="s">
        <v>199</v>
      </c>
      <c r="B571" s="13" t="s">
        <v>158</v>
      </c>
      <c r="H571" s="80"/>
    </row>
    <row r="572" spans="2:8" ht="15.75" hidden="1">
      <c r="B572" s="70"/>
      <c r="H572" s="80"/>
    </row>
    <row r="573" spans="2:17" ht="15.75" hidden="1">
      <c r="B573" s="70" t="s">
        <v>323</v>
      </c>
      <c r="C573" s="73">
        <v>0</v>
      </c>
      <c r="H573" s="71"/>
      <c r="Q573" s="142"/>
    </row>
    <row r="574" spans="2:17" ht="15.75" hidden="1">
      <c r="B574" s="70"/>
      <c r="H574" s="71"/>
      <c r="Q574" s="142"/>
    </row>
    <row r="575" spans="1:8" ht="76.5" hidden="1">
      <c r="A575" s="57" t="s">
        <v>200</v>
      </c>
      <c r="B575" s="13" t="s">
        <v>159</v>
      </c>
      <c r="H575" s="80"/>
    </row>
    <row r="576" spans="2:8" ht="15.75" hidden="1">
      <c r="B576" s="70"/>
      <c r="H576" s="80"/>
    </row>
    <row r="577" spans="2:17" ht="15.75" hidden="1">
      <c r="B577" s="70" t="s">
        <v>323</v>
      </c>
      <c r="C577" s="73">
        <v>0</v>
      </c>
      <c r="H577" s="71"/>
      <c r="Q577" s="142"/>
    </row>
    <row r="578" spans="2:17" ht="15.75" hidden="1">
      <c r="B578" s="70"/>
      <c r="C578" s="73"/>
      <c r="H578" s="71"/>
      <c r="Q578" s="142"/>
    </row>
    <row r="579" spans="1:8" ht="76.5" hidden="1">
      <c r="A579" s="57" t="s">
        <v>201</v>
      </c>
      <c r="B579" s="13" t="s">
        <v>160</v>
      </c>
      <c r="H579" s="80"/>
    </row>
    <row r="580" spans="2:8" ht="15.75" hidden="1">
      <c r="B580" s="70"/>
      <c r="H580" s="80"/>
    </row>
    <row r="581" spans="2:17" ht="15.75" hidden="1">
      <c r="B581" s="70" t="s">
        <v>323</v>
      </c>
      <c r="C581" s="73">
        <v>0</v>
      </c>
      <c r="H581" s="71"/>
      <c r="Q581" s="142"/>
    </row>
    <row r="582" spans="2:17" ht="15.75" hidden="1">
      <c r="B582" s="70"/>
      <c r="H582" s="71"/>
      <c r="Q582" s="142"/>
    </row>
    <row r="583" spans="1:8" ht="76.5" hidden="1">
      <c r="A583" s="57" t="s">
        <v>202</v>
      </c>
      <c r="B583" s="13" t="s">
        <v>170</v>
      </c>
      <c r="H583" s="80"/>
    </row>
    <row r="584" spans="2:8" ht="15.75" hidden="1">
      <c r="B584" s="70"/>
      <c r="H584" s="80"/>
    </row>
    <row r="585" spans="2:17" ht="15.75" hidden="1">
      <c r="B585" s="70" t="s">
        <v>323</v>
      </c>
      <c r="C585" s="73">
        <v>0</v>
      </c>
      <c r="H585" s="71"/>
      <c r="Q585" s="142"/>
    </row>
    <row r="586" spans="2:17" ht="15.75" hidden="1">
      <c r="B586" s="70"/>
      <c r="C586" s="73"/>
      <c r="H586" s="71"/>
      <c r="Q586" s="142"/>
    </row>
    <row r="587" spans="1:8" ht="76.5" hidden="1">
      <c r="A587" s="57" t="s">
        <v>203</v>
      </c>
      <c r="B587" s="13" t="s">
        <v>171</v>
      </c>
      <c r="H587" s="80"/>
    </row>
    <row r="588" spans="2:8" ht="15.75" hidden="1">
      <c r="B588" s="70"/>
      <c r="H588" s="80"/>
    </row>
    <row r="589" spans="2:17" ht="15.75" hidden="1">
      <c r="B589" s="70" t="s">
        <v>323</v>
      </c>
      <c r="C589" s="73">
        <v>0</v>
      </c>
      <c r="H589" s="71"/>
      <c r="Q589" s="142"/>
    </row>
    <row r="590" spans="2:17" ht="15.75" hidden="1">
      <c r="B590" s="70"/>
      <c r="C590" s="73"/>
      <c r="H590" s="71"/>
      <c r="Q590" s="142"/>
    </row>
    <row r="591" spans="1:8" ht="76.5" hidden="1">
      <c r="A591" s="57" t="s">
        <v>49</v>
      </c>
      <c r="B591" s="13" t="s">
        <v>50</v>
      </c>
      <c r="H591" s="80"/>
    </row>
    <row r="592" spans="2:8" ht="15.75" hidden="1">
      <c r="B592" s="70"/>
      <c r="H592" s="80"/>
    </row>
    <row r="593" spans="2:17" ht="15.75" hidden="1">
      <c r="B593" s="70" t="s">
        <v>323</v>
      </c>
      <c r="C593" s="73">
        <v>0</v>
      </c>
      <c r="H593" s="71"/>
      <c r="Q593" s="142"/>
    </row>
    <row r="594" spans="2:17" ht="15.75" hidden="1">
      <c r="B594" s="70"/>
      <c r="H594" s="71"/>
      <c r="Q594" s="142"/>
    </row>
    <row r="595" spans="1:8" ht="89.25" hidden="1">
      <c r="A595" s="57" t="s">
        <v>164</v>
      </c>
      <c r="B595" s="13" t="s">
        <v>165</v>
      </c>
      <c r="H595" s="80"/>
    </row>
    <row r="596" spans="2:8" ht="15.75" hidden="1">
      <c r="B596" s="70"/>
      <c r="H596" s="80"/>
    </row>
    <row r="597" spans="2:17" ht="15.75" hidden="1">
      <c r="B597" s="70" t="s">
        <v>323</v>
      </c>
      <c r="C597" s="73">
        <v>0</v>
      </c>
      <c r="H597" s="71"/>
      <c r="Q597" s="142"/>
    </row>
    <row r="598" spans="2:8" ht="15.75" hidden="1">
      <c r="B598" s="70"/>
      <c r="C598" s="73"/>
      <c r="H598" s="71"/>
    </row>
    <row r="599" spans="1:17" ht="63.75" hidden="1">
      <c r="A599" s="9" t="s">
        <v>361</v>
      </c>
      <c r="B599" s="13" t="s">
        <v>84</v>
      </c>
      <c r="C599" s="100"/>
      <c r="D599" s="6"/>
      <c r="F599" s="6"/>
      <c r="G599" s="141"/>
      <c r="H599" s="22"/>
      <c r="Q599" s="134"/>
    </row>
    <row r="600" spans="1:17" ht="15.75" hidden="1">
      <c r="A600" s="9"/>
      <c r="B600" s="13"/>
      <c r="C600" s="6"/>
      <c r="D600" s="6"/>
      <c r="F600" s="6"/>
      <c r="G600" s="141"/>
      <c r="H600" s="6"/>
      <c r="Q600" s="134"/>
    </row>
    <row r="601" spans="1:17" ht="15.75" hidden="1">
      <c r="A601" s="9"/>
      <c r="B601" s="13" t="s">
        <v>323</v>
      </c>
      <c r="C601" s="7">
        <v>0</v>
      </c>
      <c r="D601" s="6"/>
      <c r="F601" s="6"/>
      <c r="G601" s="134"/>
      <c r="H601" s="6"/>
      <c r="Q601" s="134"/>
    </row>
    <row r="602" spans="2:8" ht="15.75" hidden="1">
      <c r="B602" s="70"/>
      <c r="H602" s="71"/>
    </row>
    <row r="603" spans="1:8" ht="76.5" hidden="1">
      <c r="A603" s="57" t="s">
        <v>307</v>
      </c>
      <c r="B603" s="95" t="s">
        <v>235</v>
      </c>
      <c r="H603" s="80"/>
    </row>
    <row r="604" spans="2:8" ht="15.75" hidden="1">
      <c r="B604" s="95"/>
      <c r="H604" s="80"/>
    </row>
    <row r="605" spans="2:8" ht="15.75" hidden="1">
      <c r="B605" s="70" t="s">
        <v>323</v>
      </c>
      <c r="C605" s="73">
        <v>0</v>
      </c>
      <c r="H605" s="71"/>
    </row>
    <row r="606" spans="2:15" ht="15.75" hidden="1">
      <c r="B606" s="70"/>
      <c r="H606" s="80"/>
      <c r="I606" s="60"/>
      <c r="J606" s="60"/>
      <c r="M606" s="60"/>
      <c r="N606" s="60"/>
      <c r="O606" s="60"/>
    </row>
    <row r="607" spans="1:15" ht="76.5" hidden="1">
      <c r="A607" s="57" t="s">
        <v>16</v>
      </c>
      <c r="B607" s="70" t="s">
        <v>69</v>
      </c>
      <c r="H607" s="80"/>
      <c r="I607" s="60"/>
      <c r="J607" s="60"/>
      <c r="M607" s="60"/>
      <c r="N607" s="60"/>
      <c r="O607" s="60"/>
    </row>
    <row r="608" spans="2:15" ht="15.75" hidden="1">
      <c r="B608" s="70"/>
      <c r="H608" s="80"/>
      <c r="I608" s="60"/>
      <c r="J608" s="60"/>
      <c r="M608" s="60"/>
      <c r="N608" s="60"/>
      <c r="O608" s="60"/>
    </row>
    <row r="609" spans="2:15" ht="15.75" hidden="1">
      <c r="B609" s="70" t="s">
        <v>323</v>
      </c>
      <c r="C609" s="73">
        <v>0</v>
      </c>
      <c r="H609" s="71"/>
      <c r="I609" s="60"/>
      <c r="J609" s="60"/>
      <c r="M609" s="60"/>
      <c r="N609" s="60"/>
      <c r="O609" s="60"/>
    </row>
    <row r="610" spans="2:15" ht="15.75" hidden="1">
      <c r="B610" s="70"/>
      <c r="H610" s="71"/>
      <c r="I610" s="60"/>
      <c r="J610" s="60"/>
      <c r="M610" s="60"/>
      <c r="N610" s="60"/>
      <c r="O610" s="60"/>
    </row>
    <row r="611" spans="1:17" s="8" customFormat="1" ht="76.5" hidden="1">
      <c r="A611" s="9" t="s">
        <v>19</v>
      </c>
      <c r="B611" s="13" t="s">
        <v>79</v>
      </c>
      <c r="C611" s="6"/>
      <c r="D611" s="6"/>
      <c r="E611" s="166"/>
      <c r="F611" s="6"/>
      <c r="G611" s="158"/>
      <c r="H611" s="22"/>
      <c r="Q611" s="134"/>
    </row>
    <row r="612" spans="1:17" s="8" customFormat="1" ht="15.75" hidden="1">
      <c r="A612" s="9"/>
      <c r="B612" s="13"/>
      <c r="C612" s="6"/>
      <c r="D612" s="6"/>
      <c r="E612" s="166"/>
      <c r="F612" s="6"/>
      <c r="G612" s="158"/>
      <c r="H612" s="22"/>
      <c r="Q612" s="134"/>
    </row>
    <row r="613" spans="1:17" s="8" customFormat="1" ht="15.75" hidden="1">
      <c r="A613" s="9"/>
      <c r="B613" s="13" t="s">
        <v>323</v>
      </c>
      <c r="C613" s="7">
        <v>0</v>
      </c>
      <c r="D613" s="6"/>
      <c r="E613" s="166"/>
      <c r="F613" s="6"/>
      <c r="G613" s="158"/>
      <c r="H613" s="6"/>
      <c r="Q613" s="134"/>
    </row>
    <row r="614" spans="1:17" s="8" customFormat="1" ht="15.75">
      <c r="A614" s="9"/>
      <c r="B614" s="13"/>
      <c r="C614" s="7"/>
      <c r="D614" s="6"/>
      <c r="E614" s="166"/>
      <c r="F614" s="6"/>
      <c r="G614" s="158"/>
      <c r="H614" s="6"/>
      <c r="Q614" s="134"/>
    </row>
    <row r="615" spans="1:17" s="8" customFormat="1" ht="76.5">
      <c r="A615" s="9" t="s">
        <v>42</v>
      </c>
      <c r="B615" s="13" t="s">
        <v>131</v>
      </c>
      <c r="C615" s="6"/>
      <c r="D615" s="6"/>
      <c r="E615" s="166"/>
      <c r="F615" s="6"/>
      <c r="G615" s="158"/>
      <c r="H615" s="22"/>
      <c r="Q615" s="134"/>
    </row>
    <row r="616" spans="1:17" s="8" customFormat="1" ht="15.75">
      <c r="A616" s="9"/>
      <c r="B616" s="13"/>
      <c r="C616" s="6"/>
      <c r="D616" s="6"/>
      <c r="E616" s="166"/>
      <c r="F616" s="6"/>
      <c r="G616" s="158"/>
      <c r="H616" s="22"/>
      <c r="Q616" s="134"/>
    </row>
    <row r="617" spans="1:17" s="8" customFormat="1" ht="15.75">
      <c r="A617" s="9"/>
      <c r="B617" s="13" t="s">
        <v>323</v>
      </c>
      <c r="C617" s="100">
        <v>4</v>
      </c>
      <c r="D617" s="6"/>
      <c r="E617" s="166"/>
      <c r="F617" s="6"/>
      <c r="G617" s="158"/>
      <c r="H617" s="6"/>
      <c r="Q617" s="134"/>
    </row>
    <row r="618" spans="1:17" s="8" customFormat="1" ht="15.75" hidden="1">
      <c r="A618" s="9"/>
      <c r="B618" s="13"/>
      <c r="C618" s="7"/>
      <c r="D618" s="6"/>
      <c r="E618" s="166"/>
      <c r="F618" s="6"/>
      <c r="G618" s="158"/>
      <c r="H618" s="6"/>
      <c r="Q618" s="134"/>
    </row>
    <row r="619" spans="1:17" s="8" customFormat="1" ht="89.25" hidden="1">
      <c r="A619" s="9" t="s">
        <v>250</v>
      </c>
      <c r="B619" s="13" t="s">
        <v>257</v>
      </c>
      <c r="C619" s="6"/>
      <c r="D619" s="6"/>
      <c r="E619" s="166"/>
      <c r="F619" s="6"/>
      <c r="G619" s="158"/>
      <c r="H619" s="22"/>
      <c r="Q619" s="134"/>
    </row>
    <row r="620" spans="1:17" s="8" customFormat="1" ht="15.75" hidden="1">
      <c r="A620" s="9"/>
      <c r="B620" s="13"/>
      <c r="C620" s="6"/>
      <c r="D620" s="6"/>
      <c r="E620" s="166"/>
      <c r="F620" s="6"/>
      <c r="G620" s="158"/>
      <c r="H620" s="22"/>
      <c r="Q620" s="134"/>
    </row>
    <row r="621" spans="1:17" s="8" customFormat="1" ht="15.75" hidden="1">
      <c r="A621" s="9"/>
      <c r="B621" s="13" t="s">
        <v>323</v>
      </c>
      <c r="C621" s="7">
        <v>0</v>
      </c>
      <c r="D621" s="6"/>
      <c r="E621" s="166"/>
      <c r="F621" s="6"/>
      <c r="G621" s="158"/>
      <c r="H621" s="6"/>
      <c r="Q621" s="134"/>
    </row>
    <row r="622" spans="1:17" s="8" customFormat="1" ht="15.75" hidden="1">
      <c r="A622" s="9"/>
      <c r="B622" s="13"/>
      <c r="C622" s="7"/>
      <c r="D622" s="6"/>
      <c r="E622" s="166"/>
      <c r="F622" s="6"/>
      <c r="G622" s="158"/>
      <c r="H622" s="6"/>
      <c r="Q622" s="134"/>
    </row>
    <row r="623" spans="1:17" s="8" customFormat="1" ht="76.5" hidden="1">
      <c r="A623" s="9" t="s">
        <v>251</v>
      </c>
      <c r="B623" s="13" t="s">
        <v>256</v>
      </c>
      <c r="C623" s="6"/>
      <c r="D623" s="6"/>
      <c r="E623" s="166"/>
      <c r="F623" s="6"/>
      <c r="G623" s="158"/>
      <c r="H623" s="22"/>
      <c r="Q623" s="134"/>
    </row>
    <row r="624" spans="1:17" s="8" customFormat="1" ht="15.75" hidden="1">
      <c r="A624" s="9"/>
      <c r="B624" s="13"/>
      <c r="C624" s="6"/>
      <c r="D624" s="6"/>
      <c r="E624" s="166"/>
      <c r="F624" s="6"/>
      <c r="G624" s="158"/>
      <c r="H624" s="22"/>
      <c r="Q624" s="134"/>
    </row>
    <row r="625" spans="1:17" s="8" customFormat="1" ht="15.75" hidden="1">
      <c r="A625" s="9"/>
      <c r="B625" s="13" t="s">
        <v>72</v>
      </c>
      <c r="C625" s="7">
        <v>0</v>
      </c>
      <c r="D625" s="6"/>
      <c r="E625" s="166"/>
      <c r="F625" s="6"/>
      <c r="G625" s="158"/>
      <c r="H625" s="6"/>
      <c r="Q625" s="134"/>
    </row>
    <row r="626" spans="1:17" s="8" customFormat="1" ht="15.75" hidden="1">
      <c r="A626" s="9"/>
      <c r="B626" s="13"/>
      <c r="C626" s="7"/>
      <c r="D626" s="6"/>
      <c r="E626" s="166"/>
      <c r="F626" s="6"/>
      <c r="G626" s="158"/>
      <c r="H626" s="6"/>
      <c r="Q626" s="134"/>
    </row>
    <row r="627" spans="1:17" s="8" customFormat="1" ht="76.5" hidden="1">
      <c r="A627" s="9" t="s">
        <v>308</v>
      </c>
      <c r="B627" s="13" t="s">
        <v>238</v>
      </c>
      <c r="C627" s="6"/>
      <c r="D627" s="6"/>
      <c r="E627" s="166"/>
      <c r="F627" s="6"/>
      <c r="G627" s="158"/>
      <c r="H627" s="22"/>
      <c r="Q627" s="134"/>
    </row>
    <row r="628" spans="1:17" s="8" customFormat="1" ht="15.75" hidden="1">
      <c r="A628" s="9"/>
      <c r="B628" s="13"/>
      <c r="C628" s="6"/>
      <c r="D628" s="6"/>
      <c r="E628" s="166"/>
      <c r="F628" s="6"/>
      <c r="G628" s="158"/>
      <c r="H628" s="22"/>
      <c r="Q628" s="134"/>
    </row>
    <row r="629" spans="1:17" s="8" customFormat="1" ht="15.75" hidden="1">
      <c r="A629" s="9"/>
      <c r="B629" s="13" t="s">
        <v>72</v>
      </c>
      <c r="C629" s="7">
        <v>0</v>
      </c>
      <c r="D629" s="6"/>
      <c r="E629" s="166"/>
      <c r="F629" s="6"/>
      <c r="G629" s="158"/>
      <c r="H629" s="6"/>
      <c r="K629" s="107"/>
      <c r="Q629" s="134"/>
    </row>
    <row r="630" spans="1:17" s="8" customFormat="1" ht="15.75" hidden="1">
      <c r="A630" s="9"/>
      <c r="B630" s="13"/>
      <c r="C630" s="7"/>
      <c r="D630" s="6"/>
      <c r="E630" s="166"/>
      <c r="F630" s="6"/>
      <c r="G630" s="158"/>
      <c r="H630" s="6"/>
      <c r="K630" s="107"/>
      <c r="Q630" s="134"/>
    </row>
    <row r="631" spans="1:17" s="8" customFormat="1" ht="140.25" hidden="1">
      <c r="A631" s="9" t="s">
        <v>218</v>
      </c>
      <c r="B631" s="13" t="s">
        <v>220</v>
      </c>
      <c r="C631" s="6"/>
      <c r="D631" s="6"/>
      <c r="E631" s="166"/>
      <c r="F631" s="6"/>
      <c r="G631" s="158"/>
      <c r="H631" s="22"/>
      <c r="J631" s="13"/>
      <c r="Q631" s="134"/>
    </row>
    <row r="632" spans="1:17" s="8" customFormat="1" ht="15.75" hidden="1">
      <c r="A632" s="9"/>
      <c r="B632" s="13"/>
      <c r="C632" s="6"/>
      <c r="D632" s="6"/>
      <c r="E632" s="166"/>
      <c r="F632" s="6"/>
      <c r="G632" s="158"/>
      <c r="H632" s="22"/>
      <c r="Q632" s="134"/>
    </row>
    <row r="633" spans="1:17" s="8" customFormat="1" ht="15.75" hidden="1">
      <c r="A633" s="9"/>
      <c r="B633" s="13" t="s">
        <v>72</v>
      </c>
      <c r="C633" s="7">
        <v>0</v>
      </c>
      <c r="D633" s="6"/>
      <c r="E633" s="166"/>
      <c r="F633" s="6"/>
      <c r="G633" s="158"/>
      <c r="H633" s="6"/>
      <c r="K633" s="107"/>
      <c r="Q633" s="134"/>
    </row>
    <row r="634" spans="1:17" s="8" customFormat="1" ht="15.75" hidden="1">
      <c r="A634" s="9"/>
      <c r="B634" s="13"/>
      <c r="C634" s="7"/>
      <c r="D634" s="6"/>
      <c r="E634" s="166"/>
      <c r="F634" s="6"/>
      <c r="G634" s="158"/>
      <c r="H634" s="6"/>
      <c r="K634" s="107"/>
      <c r="Q634" s="134"/>
    </row>
    <row r="635" spans="1:17" s="8" customFormat="1" ht="127.5" hidden="1">
      <c r="A635" s="9" t="s">
        <v>219</v>
      </c>
      <c r="B635" s="13" t="s">
        <v>258</v>
      </c>
      <c r="C635" s="6"/>
      <c r="D635" s="6"/>
      <c r="E635" s="166"/>
      <c r="F635" s="6"/>
      <c r="G635" s="158"/>
      <c r="H635" s="22"/>
      <c r="J635" s="13"/>
      <c r="Q635" s="134"/>
    </row>
    <row r="636" spans="1:17" s="8" customFormat="1" ht="15.75" hidden="1">
      <c r="A636" s="9"/>
      <c r="B636" s="13"/>
      <c r="C636" s="6"/>
      <c r="D636" s="6"/>
      <c r="E636" s="166"/>
      <c r="F636" s="6"/>
      <c r="G636" s="158"/>
      <c r="H636" s="22"/>
      <c r="Q636" s="134"/>
    </row>
    <row r="637" spans="1:17" s="8" customFormat="1" ht="15.75" hidden="1">
      <c r="A637" s="9"/>
      <c r="B637" s="13" t="s">
        <v>72</v>
      </c>
      <c r="C637" s="7">
        <v>0</v>
      </c>
      <c r="D637" s="6"/>
      <c r="E637" s="166"/>
      <c r="F637" s="6"/>
      <c r="G637" s="158"/>
      <c r="H637" s="6"/>
      <c r="K637" s="107"/>
      <c r="Q637" s="134"/>
    </row>
    <row r="638" spans="1:17" s="8" customFormat="1" ht="15.75" hidden="1">
      <c r="A638" s="9"/>
      <c r="B638" s="13"/>
      <c r="C638" s="7"/>
      <c r="D638" s="6"/>
      <c r="E638" s="166"/>
      <c r="F638" s="6"/>
      <c r="G638" s="158"/>
      <c r="H638" s="6"/>
      <c r="K638" s="107"/>
      <c r="Q638" s="134"/>
    </row>
    <row r="639" spans="1:17" s="8" customFormat="1" ht="96.75" customHeight="1" hidden="1">
      <c r="A639" s="9" t="s">
        <v>244</v>
      </c>
      <c r="B639" s="13" t="s">
        <v>245</v>
      </c>
      <c r="C639" s="6"/>
      <c r="D639" s="6"/>
      <c r="E639" s="166"/>
      <c r="F639" s="6"/>
      <c r="G639" s="158"/>
      <c r="H639" s="22"/>
      <c r="Q639" s="134"/>
    </row>
    <row r="640" spans="1:17" s="8" customFormat="1" ht="15.75" hidden="1">
      <c r="A640" s="9"/>
      <c r="B640" s="13"/>
      <c r="C640" s="6"/>
      <c r="D640" s="6"/>
      <c r="E640" s="166"/>
      <c r="F640" s="6"/>
      <c r="G640" s="158"/>
      <c r="H640" s="22"/>
      <c r="Q640" s="134"/>
    </row>
    <row r="641" spans="1:17" s="8" customFormat="1" ht="15.75" hidden="1">
      <c r="A641" s="9"/>
      <c r="B641" s="13" t="s">
        <v>72</v>
      </c>
      <c r="C641" s="7">
        <v>0</v>
      </c>
      <c r="D641" s="6"/>
      <c r="E641" s="166"/>
      <c r="F641" s="6"/>
      <c r="G641" s="158"/>
      <c r="H641" s="6"/>
      <c r="K641" s="107"/>
      <c r="Q641" s="134"/>
    </row>
    <row r="642" spans="1:17" s="8" customFormat="1" ht="15.75" hidden="1">
      <c r="A642" s="9"/>
      <c r="B642" s="13"/>
      <c r="C642" s="6"/>
      <c r="D642" s="6"/>
      <c r="E642" s="166"/>
      <c r="F642" s="6"/>
      <c r="G642" s="158"/>
      <c r="H642" s="6"/>
      <c r="K642" s="107"/>
      <c r="Q642" s="134"/>
    </row>
    <row r="643" spans="1:17" s="8" customFormat="1" ht="105" customHeight="1" hidden="1">
      <c r="A643" s="9" t="s">
        <v>20</v>
      </c>
      <c r="B643" s="13" t="s">
        <v>237</v>
      </c>
      <c r="C643" s="6"/>
      <c r="D643" s="6"/>
      <c r="E643" s="166"/>
      <c r="F643" s="6"/>
      <c r="G643" s="158"/>
      <c r="H643" s="22"/>
      <c r="Q643" s="134"/>
    </row>
    <row r="644" spans="1:17" s="8" customFormat="1" ht="15.75" hidden="1">
      <c r="A644" s="9"/>
      <c r="B644" s="13"/>
      <c r="C644" s="6"/>
      <c r="D644" s="6"/>
      <c r="E644" s="166"/>
      <c r="F644" s="6"/>
      <c r="G644" s="158"/>
      <c r="H644" s="22"/>
      <c r="Q644" s="134"/>
    </row>
    <row r="645" spans="1:17" s="8" customFormat="1" ht="15.75" hidden="1">
      <c r="A645" s="9"/>
      <c r="B645" s="13" t="s">
        <v>72</v>
      </c>
      <c r="C645" s="7">
        <v>0</v>
      </c>
      <c r="D645" s="6"/>
      <c r="E645" s="166"/>
      <c r="F645" s="6"/>
      <c r="G645" s="158"/>
      <c r="H645" s="6"/>
      <c r="K645" s="107"/>
      <c r="Q645" s="134"/>
    </row>
    <row r="646" spans="2:15" ht="15.75" hidden="1">
      <c r="B646" s="70"/>
      <c r="H646" s="80"/>
      <c r="I646" s="60"/>
      <c r="J646" s="60"/>
      <c r="M646" s="60"/>
      <c r="N646" s="60"/>
      <c r="O646" s="60"/>
    </row>
    <row r="647" spans="1:17" s="8" customFormat="1" ht="63.75" hidden="1">
      <c r="A647" s="9" t="s">
        <v>71</v>
      </c>
      <c r="B647" s="13" t="s">
        <v>78</v>
      </c>
      <c r="C647" s="6"/>
      <c r="D647" s="6"/>
      <c r="E647" s="166"/>
      <c r="F647" s="6"/>
      <c r="G647" s="158"/>
      <c r="H647" s="22"/>
      <c r="Q647" s="134"/>
    </row>
    <row r="648" spans="1:17" s="8" customFormat="1" ht="15.75" hidden="1">
      <c r="A648" s="9"/>
      <c r="B648" s="13"/>
      <c r="C648" s="6"/>
      <c r="D648" s="6"/>
      <c r="E648" s="166"/>
      <c r="F648" s="6"/>
      <c r="G648" s="158"/>
      <c r="H648" s="22"/>
      <c r="Q648" s="134"/>
    </row>
    <row r="649" spans="1:17" s="8" customFormat="1" ht="15.75" hidden="1">
      <c r="A649" s="9"/>
      <c r="B649" s="13" t="s">
        <v>323</v>
      </c>
      <c r="C649" s="106">
        <v>0</v>
      </c>
      <c r="D649" s="6"/>
      <c r="E649" s="166"/>
      <c r="F649" s="6"/>
      <c r="G649" s="158"/>
      <c r="H649" s="6"/>
      <c r="Q649" s="134"/>
    </row>
    <row r="650" spans="1:17" s="8" customFormat="1" ht="15.75" hidden="1">
      <c r="A650" s="9"/>
      <c r="B650" s="13"/>
      <c r="C650" s="106"/>
      <c r="D650" s="6"/>
      <c r="E650" s="166"/>
      <c r="F650" s="6"/>
      <c r="G650" s="158"/>
      <c r="H650" s="6"/>
      <c r="Q650" s="134"/>
    </row>
    <row r="651" spans="1:17" s="8" customFormat="1" ht="63.75" hidden="1">
      <c r="A651" s="9" t="s">
        <v>43</v>
      </c>
      <c r="B651" s="13" t="s">
        <v>44</v>
      </c>
      <c r="C651" s="6"/>
      <c r="D651" s="6"/>
      <c r="E651" s="166"/>
      <c r="F651" s="6"/>
      <c r="G651" s="158"/>
      <c r="H651" s="22"/>
      <c r="Q651" s="134"/>
    </row>
    <row r="652" spans="1:17" s="8" customFormat="1" ht="15.75" hidden="1">
      <c r="A652" s="9"/>
      <c r="B652" s="13"/>
      <c r="C652" s="6"/>
      <c r="D652" s="6"/>
      <c r="E652" s="166"/>
      <c r="F652" s="6"/>
      <c r="G652" s="158"/>
      <c r="H652" s="22"/>
      <c r="Q652" s="134"/>
    </row>
    <row r="653" spans="1:17" s="8" customFormat="1" ht="15.75" hidden="1">
      <c r="A653" s="9"/>
      <c r="B653" s="13" t="s">
        <v>323</v>
      </c>
      <c r="C653" s="106">
        <v>0</v>
      </c>
      <c r="D653" s="6"/>
      <c r="E653" s="166"/>
      <c r="F653" s="6"/>
      <c r="G653" s="158"/>
      <c r="H653" s="6"/>
      <c r="Q653" s="134"/>
    </row>
    <row r="654" spans="1:17" s="8" customFormat="1" ht="15.75" hidden="1">
      <c r="A654" s="9"/>
      <c r="B654" s="13"/>
      <c r="C654" s="100"/>
      <c r="D654" s="6"/>
      <c r="E654" s="166"/>
      <c r="F654" s="6"/>
      <c r="G654" s="158"/>
      <c r="H654" s="6"/>
      <c r="Q654" s="134"/>
    </row>
    <row r="655" spans="1:17" s="8" customFormat="1" ht="92.25" customHeight="1" hidden="1">
      <c r="A655" s="9" t="s">
        <v>51</v>
      </c>
      <c r="B655" s="13" t="s">
        <v>52</v>
      </c>
      <c r="C655" s="6"/>
      <c r="D655" s="6"/>
      <c r="E655" s="166"/>
      <c r="F655" s="6"/>
      <c r="G655" s="158"/>
      <c r="H655" s="22"/>
      <c r="Q655" s="134"/>
    </row>
    <row r="656" spans="1:17" s="8" customFormat="1" ht="15.75" hidden="1">
      <c r="A656" s="9"/>
      <c r="B656" s="13"/>
      <c r="C656" s="6"/>
      <c r="D656" s="6"/>
      <c r="E656" s="166"/>
      <c r="F656" s="6"/>
      <c r="G656" s="158"/>
      <c r="H656" s="22"/>
      <c r="Q656" s="134"/>
    </row>
    <row r="657" spans="1:17" s="8" customFormat="1" ht="15.75" hidden="1">
      <c r="A657" s="9"/>
      <c r="B657" s="13" t="s">
        <v>72</v>
      </c>
      <c r="C657" s="106">
        <v>0</v>
      </c>
      <c r="D657" s="6"/>
      <c r="E657" s="166"/>
      <c r="F657" s="6"/>
      <c r="G657" s="158"/>
      <c r="H657" s="6"/>
      <c r="Q657" s="134"/>
    </row>
    <row r="658" spans="1:17" s="8" customFormat="1" ht="15.75" hidden="1">
      <c r="A658" s="9"/>
      <c r="B658" s="13"/>
      <c r="C658" s="106"/>
      <c r="D658" s="6"/>
      <c r="E658" s="166"/>
      <c r="F658" s="6"/>
      <c r="G658" s="158"/>
      <c r="H658" s="6"/>
      <c r="Q658" s="134"/>
    </row>
    <row r="659" spans="1:17" s="8" customFormat="1" ht="63.75" hidden="1">
      <c r="A659" s="9" t="s">
        <v>259</v>
      </c>
      <c r="B659" s="13" t="s">
        <v>236</v>
      </c>
      <c r="C659" s="6"/>
      <c r="D659" s="6"/>
      <c r="E659" s="166"/>
      <c r="F659" s="6"/>
      <c r="G659" s="158"/>
      <c r="H659" s="22"/>
      <c r="Q659" s="134"/>
    </row>
    <row r="660" spans="1:17" s="8" customFormat="1" ht="15.75" hidden="1">
      <c r="A660" s="9"/>
      <c r="B660" s="13"/>
      <c r="C660" s="6"/>
      <c r="D660" s="6"/>
      <c r="E660" s="166"/>
      <c r="F660" s="6"/>
      <c r="G660" s="158"/>
      <c r="H660" s="22"/>
      <c r="Q660" s="134"/>
    </row>
    <row r="661" spans="1:17" s="8" customFormat="1" ht="15.75" hidden="1">
      <c r="A661" s="9"/>
      <c r="B661" s="13" t="s">
        <v>323</v>
      </c>
      <c r="C661" s="106">
        <v>0</v>
      </c>
      <c r="D661" s="6"/>
      <c r="E661" s="166"/>
      <c r="F661" s="6"/>
      <c r="G661" s="158"/>
      <c r="H661" s="6"/>
      <c r="Q661" s="134"/>
    </row>
    <row r="662" spans="1:17" s="8" customFormat="1" ht="15.75" hidden="1">
      <c r="A662" s="9"/>
      <c r="B662" s="13"/>
      <c r="C662" s="106"/>
      <c r="D662" s="6"/>
      <c r="E662" s="166"/>
      <c r="F662" s="6"/>
      <c r="G662" s="158"/>
      <c r="H662" s="6"/>
      <c r="Q662" s="134"/>
    </row>
    <row r="663" spans="1:17" s="8" customFormat="1" ht="63.75" hidden="1">
      <c r="A663" s="9" t="s">
        <v>260</v>
      </c>
      <c r="B663" s="13" t="s">
        <v>240</v>
      </c>
      <c r="C663" s="6"/>
      <c r="D663" s="6"/>
      <c r="E663" s="166"/>
      <c r="F663" s="6"/>
      <c r="G663" s="158"/>
      <c r="H663" s="22"/>
      <c r="Q663" s="134"/>
    </row>
    <row r="664" spans="1:17" s="8" customFormat="1" ht="15.75" hidden="1">
      <c r="A664" s="9"/>
      <c r="B664" s="13"/>
      <c r="C664" s="6"/>
      <c r="D664" s="6"/>
      <c r="E664" s="166"/>
      <c r="F664" s="6"/>
      <c r="G664" s="158"/>
      <c r="H664" s="22"/>
      <c r="Q664" s="134"/>
    </row>
    <row r="665" spans="1:17" s="8" customFormat="1" ht="15.75" hidden="1">
      <c r="A665" s="9"/>
      <c r="B665" s="13" t="s">
        <v>323</v>
      </c>
      <c r="C665" s="106">
        <v>0</v>
      </c>
      <c r="D665" s="6"/>
      <c r="E665" s="166"/>
      <c r="F665" s="6"/>
      <c r="G665" s="158"/>
      <c r="H665" s="6"/>
      <c r="Q665" s="141"/>
    </row>
    <row r="666" spans="1:17" s="8" customFormat="1" ht="15.75" hidden="1">
      <c r="A666" s="9"/>
      <c r="B666" s="13"/>
      <c r="C666" s="106"/>
      <c r="D666" s="6"/>
      <c r="E666" s="166"/>
      <c r="F666" s="6"/>
      <c r="G666" s="158"/>
      <c r="H666" s="6"/>
      <c r="Q666" s="141"/>
    </row>
    <row r="667" spans="1:17" s="8" customFormat="1" ht="38.25" hidden="1">
      <c r="A667" s="9" t="s">
        <v>246</v>
      </c>
      <c r="B667" s="13" t="s">
        <v>247</v>
      </c>
      <c r="C667" s="6"/>
      <c r="D667" s="6"/>
      <c r="E667" s="166"/>
      <c r="F667" s="6"/>
      <c r="G667" s="158"/>
      <c r="H667" s="22"/>
      <c r="Q667" s="134"/>
    </row>
    <row r="668" spans="1:17" s="8" customFormat="1" ht="15.75" hidden="1">
      <c r="A668" s="9"/>
      <c r="B668" s="13"/>
      <c r="C668" s="6"/>
      <c r="D668" s="6"/>
      <c r="E668" s="166"/>
      <c r="F668" s="6"/>
      <c r="G668" s="158"/>
      <c r="H668" s="22"/>
      <c r="Q668" s="134"/>
    </row>
    <row r="669" spans="1:17" s="8" customFormat="1" ht="15.75" hidden="1">
      <c r="A669" s="9"/>
      <c r="B669" s="13" t="s">
        <v>323</v>
      </c>
      <c r="C669" s="106">
        <v>0</v>
      </c>
      <c r="D669" s="6"/>
      <c r="E669" s="166"/>
      <c r="F669" s="6"/>
      <c r="G669" s="158"/>
      <c r="H669" s="6"/>
      <c r="Q669" s="134"/>
    </row>
    <row r="670" spans="2:15" ht="15.75">
      <c r="B670" s="70"/>
      <c r="H670" s="80"/>
      <c r="I670" s="60"/>
      <c r="J670" s="60"/>
      <c r="M670" s="60"/>
      <c r="N670" s="60"/>
      <c r="O670" s="60"/>
    </row>
    <row r="671" spans="1:8" ht="38.25">
      <c r="A671" s="57" t="s">
        <v>21</v>
      </c>
      <c r="B671" s="70" t="s">
        <v>102</v>
      </c>
      <c r="H671" s="80"/>
    </row>
    <row r="672" spans="2:8" ht="15.75">
      <c r="B672" s="70"/>
      <c r="H672" s="80"/>
    </row>
    <row r="673" spans="2:17" ht="15.75">
      <c r="B673" s="70" t="s">
        <v>323</v>
      </c>
      <c r="C673" s="71">
        <v>8</v>
      </c>
      <c r="H673" s="71"/>
      <c r="Q673" s="142"/>
    </row>
    <row r="674" spans="2:17" ht="15.75" hidden="1">
      <c r="B674" s="70"/>
      <c r="H674" s="80"/>
      <c r="Q674" s="139"/>
    </row>
    <row r="675" spans="1:17" ht="38.25" hidden="1">
      <c r="A675" s="108" t="s">
        <v>103</v>
      </c>
      <c r="B675" s="70" t="s">
        <v>65</v>
      </c>
      <c r="H675" s="80"/>
      <c r="Q675" s="139"/>
    </row>
    <row r="676" spans="2:17" ht="15.75" hidden="1">
      <c r="B676" s="70"/>
      <c r="H676" s="80"/>
      <c r="Q676" s="139"/>
    </row>
    <row r="677" spans="2:17" ht="15.75" hidden="1">
      <c r="B677" s="70" t="s">
        <v>323</v>
      </c>
      <c r="C677" s="73">
        <v>0</v>
      </c>
      <c r="H677" s="71"/>
      <c r="Q677" s="143"/>
    </row>
    <row r="678" spans="2:17" ht="15.75" hidden="1">
      <c r="B678" s="70"/>
      <c r="H678" s="71"/>
      <c r="Q678" s="139"/>
    </row>
    <row r="679" spans="1:17" ht="38.25" hidden="1">
      <c r="A679" s="108" t="s">
        <v>104</v>
      </c>
      <c r="B679" s="70" t="s">
        <v>66</v>
      </c>
      <c r="H679" s="80"/>
      <c r="Q679" s="139"/>
    </row>
    <row r="680" spans="2:17" ht="15.75" hidden="1">
      <c r="B680" s="70"/>
      <c r="H680" s="80"/>
      <c r="Q680" s="139"/>
    </row>
    <row r="681" spans="2:17" ht="15.75" hidden="1">
      <c r="B681" s="70" t="s">
        <v>323</v>
      </c>
      <c r="C681" s="73">
        <v>0</v>
      </c>
      <c r="H681" s="71"/>
      <c r="Q681" s="143"/>
    </row>
    <row r="682" spans="2:17" ht="15.75" hidden="1">
      <c r="B682" s="70"/>
      <c r="H682" s="71"/>
      <c r="Q682" s="143"/>
    </row>
    <row r="683" spans="1:17" ht="38.25" hidden="1">
      <c r="A683" s="108" t="s">
        <v>105</v>
      </c>
      <c r="B683" s="70" t="s">
        <v>310</v>
      </c>
      <c r="H683" s="80"/>
      <c r="Q683" s="139"/>
    </row>
    <row r="684" spans="2:17" ht="15.75" hidden="1">
      <c r="B684" s="70"/>
      <c r="H684" s="80"/>
      <c r="Q684" s="139"/>
    </row>
    <row r="685" spans="2:17" ht="15.75" hidden="1">
      <c r="B685" s="70" t="s">
        <v>323</v>
      </c>
      <c r="C685" s="73">
        <v>0</v>
      </c>
      <c r="H685" s="71"/>
      <c r="Q685" s="143"/>
    </row>
    <row r="686" spans="2:17" ht="15.75">
      <c r="B686" s="70"/>
      <c r="H686" s="71"/>
      <c r="Q686" s="142"/>
    </row>
    <row r="687" spans="1:8" ht="25.5">
      <c r="A687" s="57" t="s">
        <v>106</v>
      </c>
      <c r="B687" s="70" t="s">
        <v>32</v>
      </c>
      <c r="H687" s="80"/>
    </row>
    <row r="688" spans="2:8" ht="15.75">
      <c r="B688" s="70"/>
      <c r="H688" s="67"/>
    </row>
    <row r="689" spans="2:8" ht="15.75">
      <c r="B689" s="70" t="s">
        <v>322</v>
      </c>
      <c r="C689" s="71">
        <v>179</v>
      </c>
      <c r="H689" s="71"/>
    </row>
    <row r="690" spans="2:8" ht="15.75" hidden="1">
      <c r="B690" s="70"/>
      <c r="H690" s="80"/>
    </row>
    <row r="691" spans="1:17" s="8" customFormat="1" ht="63.75" hidden="1">
      <c r="A691" s="9" t="s">
        <v>107</v>
      </c>
      <c r="B691" s="13" t="s">
        <v>70</v>
      </c>
      <c r="C691" s="6"/>
      <c r="D691" s="6"/>
      <c r="E691" s="166"/>
      <c r="F691" s="6"/>
      <c r="G691" s="158"/>
      <c r="H691" s="22"/>
      <c r="Q691" s="134"/>
    </row>
    <row r="692" spans="1:17" s="8" customFormat="1" ht="15.75" hidden="1">
      <c r="A692" s="9"/>
      <c r="B692" s="13"/>
      <c r="C692" s="6"/>
      <c r="D692" s="6"/>
      <c r="E692" s="166"/>
      <c r="F692" s="6"/>
      <c r="G692" s="158"/>
      <c r="H692" s="22"/>
      <c r="Q692" s="134"/>
    </row>
    <row r="693" spans="1:17" s="8" customFormat="1" ht="15.75" hidden="1">
      <c r="A693" s="9"/>
      <c r="B693" s="13" t="s">
        <v>323</v>
      </c>
      <c r="C693" s="7">
        <v>0</v>
      </c>
      <c r="D693" s="6"/>
      <c r="E693" s="166"/>
      <c r="F693" s="6"/>
      <c r="G693" s="158"/>
      <c r="H693" s="6"/>
      <c r="Q693" s="134"/>
    </row>
    <row r="694" spans="1:17" s="8" customFormat="1" ht="15.75" hidden="1">
      <c r="A694" s="9"/>
      <c r="B694" s="13"/>
      <c r="C694" s="7"/>
      <c r="D694" s="6"/>
      <c r="E694" s="166"/>
      <c r="F694" s="6"/>
      <c r="G694" s="158"/>
      <c r="H694" s="6"/>
      <c r="Q694" s="134"/>
    </row>
    <row r="695" spans="1:17" s="8" customFormat="1" ht="76.5" hidden="1">
      <c r="A695" s="9" t="s">
        <v>143</v>
      </c>
      <c r="B695" s="13" t="s">
        <v>73</v>
      </c>
      <c r="C695" s="6"/>
      <c r="D695" s="6"/>
      <c r="E695" s="166"/>
      <c r="F695" s="6"/>
      <c r="G695" s="158"/>
      <c r="H695" s="22"/>
      <c r="Q695" s="134"/>
    </row>
    <row r="696" spans="1:17" s="8" customFormat="1" ht="15.75" hidden="1">
      <c r="A696" s="9"/>
      <c r="B696" s="13"/>
      <c r="C696" s="6"/>
      <c r="D696" s="6"/>
      <c r="E696" s="166"/>
      <c r="F696" s="6"/>
      <c r="G696" s="158"/>
      <c r="H696" s="22"/>
      <c r="Q696" s="134"/>
    </row>
    <row r="697" spans="1:17" s="8" customFormat="1" ht="15.75" hidden="1">
      <c r="A697" s="9"/>
      <c r="B697" s="13" t="s">
        <v>72</v>
      </c>
      <c r="C697" s="7">
        <v>0</v>
      </c>
      <c r="D697" s="6"/>
      <c r="E697" s="166"/>
      <c r="F697" s="6"/>
      <c r="G697" s="158"/>
      <c r="H697" s="6"/>
      <c r="Q697" s="141"/>
    </row>
    <row r="698" spans="1:17" s="8" customFormat="1" ht="15.75">
      <c r="A698" s="9"/>
      <c r="B698" s="13"/>
      <c r="C698" s="7"/>
      <c r="D698" s="6"/>
      <c r="E698" s="166"/>
      <c r="F698" s="6"/>
      <c r="G698" s="158"/>
      <c r="H698" s="6"/>
      <c r="Q698" s="141"/>
    </row>
    <row r="699" spans="1:17" s="8" customFormat="1" ht="38.25">
      <c r="A699" s="57" t="s">
        <v>252</v>
      </c>
      <c r="B699" s="70" t="s">
        <v>255</v>
      </c>
      <c r="C699" s="7"/>
      <c r="D699" s="6"/>
      <c r="E699" s="173"/>
      <c r="F699" s="6"/>
      <c r="G699" s="158"/>
      <c r="H699" s="22"/>
      <c r="Q699" s="134"/>
    </row>
    <row r="700" spans="1:17" s="83" customFormat="1" ht="12.75">
      <c r="A700" s="9"/>
      <c r="B700" s="13"/>
      <c r="C700" s="7"/>
      <c r="D700" s="71"/>
      <c r="E700" s="166"/>
      <c r="F700" s="71"/>
      <c r="G700" s="151"/>
      <c r="H700" s="80"/>
      <c r="I700" s="81"/>
      <c r="J700" s="82"/>
      <c r="M700" s="84"/>
      <c r="N700" s="84"/>
      <c r="O700" s="84"/>
      <c r="Q700" s="127"/>
    </row>
    <row r="701" spans="1:17" ht="15.75">
      <c r="A701" s="9"/>
      <c r="B701" s="70" t="s">
        <v>322</v>
      </c>
      <c r="C701" s="71">
        <v>179</v>
      </c>
      <c r="D701" s="78"/>
      <c r="E701" s="170"/>
      <c r="F701" s="78"/>
      <c r="G701" s="155"/>
      <c r="H701" s="83"/>
      <c r="Q701" s="129"/>
    </row>
    <row r="702" spans="1:8" ht="15.75">
      <c r="A702" s="9"/>
      <c r="B702" s="13"/>
      <c r="C702" s="7"/>
      <c r="H702" s="71"/>
    </row>
    <row r="703" spans="1:8" ht="25.5">
      <c r="A703" s="57" t="s">
        <v>253</v>
      </c>
      <c r="B703" s="70" t="s">
        <v>254</v>
      </c>
      <c r="C703" s="7"/>
      <c r="H703" s="80"/>
    </row>
    <row r="704" spans="1:17" ht="15.75">
      <c r="A704" s="9"/>
      <c r="B704" s="13"/>
      <c r="C704" s="7"/>
      <c r="D704" s="75"/>
      <c r="E704" s="167"/>
      <c r="F704" s="75"/>
      <c r="G704" s="148"/>
      <c r="Q704" s="128"/>
    </row>
    <row r="705" spans="1:17" ht="15.75">
      <c r="A705" s="9"/>
      <c r="B705" s="70" t="s">
        <v>322</v>
      </c>
      <c r="C705" s="71">
        <v>179</v>
      </c>
      <c r="D705" s="75"/>
      <c r="E705" s="167"/>
      <c r="F705" s="75"/>
      <c r="G705" s="148"/>
      <c r="Q705" s="128"/>
    </row>
    <row r="706" spans="1:17" ht="15.75">
      <c r="A706" s="9"/>
      <c r="B706" s="13"/>
      <c r="C706" s="6"/>
      <c r="D706" s="10"/>
      <c r="E706" s="163"/>
      <c r="F706" s="10"/>
      <c r="G706" s="147"/>
      <c r="H706" s="71"/>
      <c r="Q706" s="136"/>
    </row>
    <row r="707" spans="1:8" ht="63.75">
      <c r="A707" s="57" t="s">
        <v>144</v>
      </c>
      <c r="B707" s="70" t="s">
        <v>67</v>
      </c>
      <c r="H707" s="80"/>
    </row>
    <row r="708" spans="2:8" ht="15.75">
      <c r="B708" s="70"/>
      <c r="C708" s="78"/>
      <c r="H708" s="80"/>
    </row>
    <row r="709" spans="2:8" ht="15.75">
      <c r="B709" s="70" t="s">
        <v>341</v>
      </c>
      <c r="H709" s="80"/>
    </row>
    <row r="710" spans="2:8" ht="15.75">
      <c r="B710" s="70"/>
      <c r="E710" s="127"/>
      <c r="H710" s="71"/>
    </row>
    <row r="711" spans="2:8" ht="15.75" hidden="1">
      <c r="B711" s="66" t="s">
        <v>324</v>
      </c>
      <c r="C711" s="75"/>
      <c r="H711" s="71"/>
    </row>
    <row r="712" spans="1:17" s="8" customFormat="1" ht="15.75" hidden="1">
      <c r="A712" s="57"/>
      <c r="B712" s="66"/>
      <c r="C712" s="75"/>
      <c r="D712" s="6"/>
      <c r="E712" s="166"/>
      <c r="F712" s="6"/>
      <c r="G712" s="158"/>
      <c r="H712" s="22"/>
      <c r="I712" s="34"/>
      <c r="J712" s="30"/>
      <c r="M712" s="38"/>
      <c r="N712" s="38"/>
      <c r="O712" s="38"/>
      <c r="Q712" s="134"/>
    </row>
    <row r="713" spans="1:17" s="8" customFormat="1" ht="15.75" hidden="1">
      <c r="A713" s="16" t="s">
        <v>346</v>
      </c>
      <c r="B713" s="12" t="s">
        <v>342</v>
      </c>
      <c r="C713" s="64"/>
      <c r="D713" s="6"/>
      <c r="E713" s="166"/>
      <c r="F713" s="6"/>
      <c r="G713" s="158"/>
      <c r="H713" s="22"/>
      <c r="I713" s="34"/>
      <c r="J713" s="30"/>
      <c r="M713" s="38"/>
      <c r="N713" s="38"/>
      <c r="O713" s="38"/>
      <c r="Q713" s="134"/>
    </row>
    <row r="714" spans="1:17" s="8" customFormat="1" ht="15.75" hidden="1">
      <c r="A714" s="57"/>
      <c r="B714" s="72"/>
      <c r="C714" s="71"/>
      <c r="D714" s="6"/>
      <c r="E714" s="166"/>
      <c r="F714" s="6"/>
      <c r="G714" s="158"/>
      <c r="H714" s="6"/>
      <c r="I714" s="34"/>
      <c r="J714" s="30"/>
      <c r="M714" s="38"/>
      <c r="N714" s="38"/>
      <c r="O714" s="38"/>
      <c r="Q714" s="134"/>
    </row>
    <row r="715" spans="1:8" ht="51" hidden="1">
      <c r="A715" s="57" t="s">
        <v>288</v>
      </c>
      <c r="B715" s="72" t="s">
        <v>74</v>
      </c>
      <c r="H715" s="80"/>
    </row>
    <row r="716" ht="15.75" hidden="1">
      <c r="H716" s="80"/>
    </row>
    <row r="717" spans="2:8" ht="15.75" hidden="1">
      <c r="B717" s="70" t="s">
        <v>323</v>
      </c>
      <c r="C717" s="71">
        <v>3</v>
      </c>
      <c r="H717" s="80"/>
    </row>
    <row r="718" spans="2:8" ht="15.75" hidden="1">
      <c r="B718" s="70"/>
      <c r="C718" s="73"/>
      <c r="H718" s="71"/>
    </row>
    <row r="719" spans="1:8" ht="89.25" hidden="1">
      <c r="A719" s="9" t="s">
        <v>362</v>
      </c>
      <c r="B719" s="5" t="s">
        <v>289</v>
      </c>
      <c r="C719" s="6"/>
      <c r="H719" s="80"/>
    </row>
    <row r="720" spans="1:8" ht="15.75" hidden="1">
      <c r="A720" s="9"/>
      <c r="B720" s="5"/>
      <c r="C720" s="6"/>
      <c r="H720" s="80"/>
    </row>
    <row r="721" spans="1:8" ht="15.75" hidden="1">
      <c r="A721" s="9"/>
      <c r="B721" s="13" t="s">
        <v>323</v>
      </c>
      <c r="C721" s="98">
        <v>0</v>
      </c>
      <c r="H721" s="80"/>
    </row>
    <row r="722" ht="15.75" hidden="1">
      <c r="H722" s="71"/>
    </row>
    <row r="723" spans="2:8" ht="15.75">
      <c r="B723" s="12" t="s">
        <v>324</v>
      </c>
      <c r="H723" s="71"/>
    </row>
    <row r="724" spans="2:8" ht="15.75">
      <c r="B724" s="12"/>
      <c r="H724" s="71"/>
    </row>
    <row r="725" spans="1:8" ht="15.75">
      <c r="A725" s="16" t="s">
        <v>346</v>
      </c>
      <c r="B725" s="12" t="s">
        <v>342</v>
      </c>
      <c r="C725" s="64"/>
      <c r="D725" s="10"/>
      <c r="E725" s="163"/>
      <c r="F725" s="10"/>
      <c r="H725" s="80"/>
    </row>
    <row r="726" spans="7:17" ht="15.75">
      <c r="G726" s="148"/>
      <c r="Q726" s="128"/>
    </row>
    <row r="727" spans="1:8" ht="51">
      <c r="A727" s="57" t="s">
        <v>288</v>
      </c>
      <c r="B727" s="72" t="s">
        <v>74</v>
      </c>
      <c r="H727" s="80"/>
    </row>
    <row r="728" ht="15.75">
      <c r="H728" s="80"/>
    </row>
    <row r="729" spans="2:5" ht="15.75">
      <c r="B729" s="70" t="s">
        <v>323</v>
      </c>
      <c r="C729" s="71">
        <v>3</v>
      </c>
      <c r="E729" s="127"/>
    </row>
    <row r="730" spans="2:3" ht="15.75">
      <c r="B730" s="70"/>
      <c r="C730" s="73"/>
    </row>
    <row r="731" spans="1:6" ht="15.75">
      <c r="A731" s="65"/>
      <c r="B731" s="12" t="s">
        <v>348</v>
      </c>
      <c r="C731" s="75"/>
      <c r="D731" s="75"/>
      <c r="E731" s="167"/>
      <c r="F731" s="75"/>
    </row>
  </sheetData>
  <sheetProtection/>
  <printOptions/>
  <pageMargins left="1.1811023622047245" right="0.75" top="0.7874015748031497" bottom="0.5905511811023623" header="0.3937007874015748" footer="0.3937007874015748"/>
  <pageSetup firstPageNumber="22" useFirstPageNumber="1" horizontalDpi="600" verticalDpi="600" orientation="portrait" paperSize="9" scale="95" r:id="rId1"/>
  <headerFooter alignWithMargins="0">
    <oddHeader>&amp;R&amp;"Arial,Navadno"&amp;9KANAL B2</oddHeader>
    <oddFooter>&amp;C&amp;"Arial,Navadno"&amp;10&amp;P</oddFooter>
  </headerFooter>
  <rowBreaks count="6" manualBreakCount="6">
    <brk id="47" max="6" man="1"/>
    <brk id="91" max="6" man="1"/>
    <brk id="200" max="6" man="1"/>
    <brk id="240" max="6" man="1"/>
    <brk id="501" max="6" man="1"/>
    <brk id="704" max="6" man="1"/>
  </rowBreaks>
  <colBreaks count="1" manualBreakCount="1">
    <brk id="7" max="725" man="1"/>
  </colBreaks>
</worksheet>
</file>

<file path=xl/worksheets/sheet6.xml><?xml version="1.0" encoding="utf-8"?>
<worksheet xmlns="http://schemas.openxmlformats.org/spreadsheetml/2006/main" xmlns:r="http://schemas.openxmlformats.org/officeDocument/2006/relationships">
  <dimension ref="A1:Q737"/>
  <sheetViews>
    <sheetView zoomScalePageLayoutView="0" workbookViewId="0" topLeftCell="A34">
      <selection activeCell="C125" sqref="C125"/>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91</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c r="A20" s="65" t="s">
        <v>346</v>
      </c>
      <c r="B20" s="66" t="s">
        <v>342</v>
      </c>
      <c r="C20" s="67"/>
      <c r="D20" s="67"/>
      <c r="E20" s="164"/>
      <c r="F20" s="67"/>
      <c r="G20" s="148"/>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7" ht="15.75">
      <c r="B47" s="72" t="s">
        <v>95</v>
      </c>
    </row>
    <row r="48" spans="1:17" s="10" customFormat="1" ht="15.75">
      <c r="A48" s="57"/>
      <c r="B48" s="72"/>
      <c r="C48" s="71"/>
      <c r="D48" s="71"/>
      <c r="E48" s="166"/>
      <c r="F48" s="71"/>
      <c r="G48" s="151"/>
      <c r="H48" s="60"/>
      <c r="I48" s="35"/>
      <c r="J48" s="31"/>
      <c r="M48" s="39"/>
      <c r="N48" s="39"/>
      <c r="O48" s="39"/>
      <c r="Q48" s="127"/>
    </row>
    <row r="49" spans="1:17" ht="15.75">
      <c r="A49" s="16" t="s">
        <v>319</v>
      </c>
      <c r="B49" s="12" t="s">
        <v>316</v>
      </c>
      <c r="C49" s="64"/>
      <c r="D49" s="10"/>
      <c r="E49" s="163"/>
      <c r="F49" s="10"/>
      <c r="G49" s="147"/>
      <c r="H49" s="10"/>
      <c r="Q49" s="136"/>
    </row>
    <row r="50" spans="1:17" s="10" customFormat="1" ht="15.75">
      <c r="A50" s="57"/>
      <c r="B50" s="74"/>
      <c r="C50" s="75"/>
      <c r="D50" s="75"/>
      <c r="E50" s="167"/>
      <c r="F50" s="75"/>
      <c r="G50" s="152"/>
      <c r="H50" s="60"/>
      <c r="I50" s="35"/>
      <c r="J50" s="31"/>
      <c r="M50" s="39"/>
      <c r="N50" s="39"/>
      <c r="O50" s="39"/>
      <c r="Q50" s="128"/>
    </row>
    <row r="51" spans="1:17" s="10" customFormat="1" ht="15.75">
      <c r="A51" s="16" t="s">
        <v>328</v>
      </c>
      <c r="B51" s="12" t="s">
        <v>327</v>
      </c>
      <c r="C51" s="64"/>
      <c r="E51" s="163"/>
      <c r="G51" s="147"/>
      <c r="I51" s="35"/>
      <c r="J51" s="31"/>
      <c r="M51" s="39"/>
      <c r="N51" s="39"/>
      <c r="O51" s="39"/>
      <c r="Q51" s="136"/>
    </row>
    <row r="52" spans="1:17" s="10" customFormat="1" ht="15.75">
      <c r="A52" s="11"/>
      <c r="B52" s="12"/>
      <c r="C52" s="64"/>
      <c r="E52" s="163"/>
      <c r="G52" s="147"/>
      <c r="I52" s="35"/>
      <c r="J52" s="31"/>
      <c r="M52" s="39"/>
      <c r="N52" s="39"/>
      <c r="O52" s="39"/>
      <c r="Q52" s="136"/>
    </row>
    <row r="53" spans="1:17" s="24" customFormat="1" ht="51.75">
      <c r="A53" s="17" t="s">
        <v>329</v>
      </c>
      <c r="B53" s="18" t="s">
        <v>37</v>
      </c>
      <c r="C53" s="64"/>
      <c r="D53" s="10"/>
      <c r="E53" s="163"/>
      <c r="F53" s="10"/>
      <c r="G53" s="147"/>
      <c r="H53" s="10"/>
      <c r="I53" s="36"/>
      <c r="J53" s="32"/>
      <c r="M53" s="40"/>
      <c r="N53" s="40"/>
      <c r="O53" s="40"/>
      <c r="Q53" s="136"/>
    </row>
    <row r="54" spans="1:17" s="10" customFormat="1" ht="15.75">
      <c r="A54" s="25"/>
      <c r="B54" s="18"/>
      <c r="C54" s="76"/>
      <c r="D54" s="24"/>
      <c r="E54" s="168"/>
      <c r="F54" s="24"/>
      <c r="G54" s="153"/>
      <c r="H54" s="24"/>
      <c r="I54" s="35"/>
      <c r="J54" s="31"/>
      <c r="M54" s="39"/>
      <c r="N54" s="39"/>
      <c r="O54" s="39"/>
      <c r="Q54" s="137"/>
    </row>
    <row r="55" spans="1:17" s="10" customFormat="1" ht="15.75">
      <c r="A55" s="11"/>
      <c r="B55" s="70" t="s">
        <v>322</v>
      </c>
      <c r="C55" s="71">
        <v>513.5</v>
      </c>
      <c r="D55" s="71"/>
      <c r="E55" s="127"/>
      <c r="F55" s="122"/>
      <c r="G55" s="151"/>
      <c r="H55" s="122"/>
      <c r="I55" s="35"/>
      <c r="J55" s="31"/>
      <c r="M55" s="39"/>
      <c r="N55" s="39"/>
      <c r="O55" s="39"/>
      <c r="Q55" s="127"/>
    </row>
    <row r="56" spans="1:17" s="10" customFormat="1" ht="15.75">
      <c r="A56" s="11"/>
      <c r="B56" s="20"/>
      <c r="C56" s="64"/>
      <c r="E56" s="166"/>
      <c r="G56" s="147"/>
      <c r="I56" s="35"/>
      <c r="J56" s="31"/>
      <c r="M56" s="39"/>
      <c r="N56" s="39"/>
      <c r="O56" s="39"/>
      <c r="Q56" s="136"/>
    </row>
    <row r="57" spans="1:17" s="26" customFormat="1" ht="51">
      <c r="A57" s="17" t="s">
        <v>331</v>
      </c>
      <c r="B57" s="70" t="s">
        <v>243</v>
      </c>
      <c r="C57" s="64"/>
      <c r="D57" s="10"/>
      <c r="E57" s="166"/>
      <c r="F57" s="10"/>
      <c r="G57" s="147"/>
      <c r="H57" s="10"/>
      <c r="I57" s="37"/>
      <c r="J57" s="33"/>
      <c r="M57" s="41"/>
      <c r="N57" s="41"/>
      <c r="O57" s="41"/>
      <c r="Q57" s="136"/>
    </row>
    <row r="58" spans="1:17" s="10" customFormat="1" ht="15.75">
      <c r="A58" s="27"/>
      <c r="B58" s="70"/>
      <c r="C58" s="77"/>
      <c r="D58" s="26"/>
      <c r="E58" s="166"/>
      <c r="F58" s="26"/>
      <c r="G58" s="154"/>
      <c r="H58" s="26"/>
      <c r="I58" s="35"/>
      <c r="J58" s="31"/>
      <c r="M58" s="39"/>
      <c r="N58" s="39"/>
      <c r="O58" s="39"/>
      <c r="Q58" s="138"/>
    </row>
    <row r="59" spans="1:17" s="10" customFormat="1" ht="15.75">
      <c r="A59" s="11"/>
      <c r="B59" s="70" t="s">
        <v>376</v>
      </c>
      <c r="C59" s="71">
        <v>1</v>
      </c>
      <c r="D59" s="71"/>
      <c r="E59" s="166"/>
      <c r="F59" s="122"/>
      <c r="G59" s="151"/>
      <c r="H59" s="122"/>
      <c r="I59" s="35"/>
      <c r="J59" s="31"/>
      <c r="M59" s="39"/>
      <c r="N59" s="39"/>
      <c r="O59" s="39"/>
      <c r="Q59" s="127"/>
    </row>
    <row r="60" spans="1:17" s="10" customFormat="1" ht="15.75">
      <c r="A60" s="11"/>
      <c r="B60" s="70"/>
      <c r="C60" s="71"/>
      <c r="D60" s="71"/>
      <c r="E60" s="166"/>
      <c r="F60" s="71"/>
      <c r="G60" s="151"/>
      <c r="H60" s="71"/>
      <c r="I60" s="35"/>
      <c r="J60" s="31"/>
      <c r="M60" s="39"/>
      <c r="N60" s="39"/>
      <c r="O60" s="39"/>
      <c r="Q60" s="127"/>
    </row>
    <row r="61" spans="1:17" s="26" customFormat="1" ht="51">
      <c r="A61" s="17" t="s">
        <v>332</v>
      </c>
      <c r="B61" s="70" t="s">
        <v>38</v>
      </c>
      <c r="C61" s="64"/>
      <c r="D61" s="10"/>
      <c r="E61" s="163"/>
      <c r="F61" s="10"/>
      <c r="G61" s="147"/>
      <c r="H61" s="10"/>
      <c r="I61" s="37"/>
      <c r="J61" s="33"/>
      <c r="M61" s="41"/>
      <c r="N61" s="41"/>
      <c r="O61" s="41"/>
      <c r="Q61" s="136"/>
    </row>
    <row r="62" spans="1:17" s="10" customFormat="1" ht="15.75">
      <c r="A62" s="27"/>
      <c r="B62" s="70"/>
      <c r="C62" s="77"/>
      <c r="D62" s="26"/>
      <c r="E62" s="169"/>
      <c r="F62" s="26"/>
      <c r="G62" s="154"/>
      <c r="H62" s="26"/>
      <c r="I62" s="35"/>
      <c r="J62" s="31"/>
      <c r="M62" s="39"/>
      <c r="N62" s="39"/>
      <c r="O62" s="39"/>
      <c r="Q62" s="138"/>
    </row>
    <row r="63" spans="1:17" s="10" customFormat="1" ht="15.75">
      <c r="A63" s="11"/>
      <c r="B63" s="70" t="s">
        <v>323</v>
      </c>
      <c r="C63" s="71">
        <v>6</v>
      </c>
      <c r="D63" s="71"/>
      <c r="E63" s="166"/>
      <c r="F63" s="122"/>
      <c r="G63" s="151"/>
      <c r="H63" s="122"/>
      <c r="I63" s="35"/>
      <c r="J63" s="31"/>
      <c r="M63" s="39"/>
      <c r="N63" s="39"/>
      <c r="O63" s="39"/>
      <c r="Q63" s="127"/>
    </row>
    <row r="64" spans="1:17" s="10" customFormat="1" ht="15.75">
      <c r="A64" s="11"/>
      <c r="B64" s="70"/>
      <c r="C64" s="71"/>
      <c r="D64" s="71"/>
      <c r="E64" s="166"/>
      <c r="F64" s="71"/>
      <c r="G64" s="151"/>
      <c r="H64" s="71"/>
      <c r="I64" s="35"/>
      <c r="J64" s="31"/>
      <c r="M64" s="39"/>
      <c r="N64" s="39"/>
      <c r="O64" s="39"/>
      <c r="Q64" s="127"/>
    </row>
    <row r="65" spans="1:17" s="26" customFormat="1" ht="51">
      <c r="A65" s="17" t="s">
        <v>10</v>
      </c>
      <c r="B65" s="70" t="s">
        <v>55</v>
      </c>
      <c r="C65" s="71"/>
      <c r="D65" s="71"/>
      <c r="E65" s="166"/>
      <c r="F65" s="71"/>
      <c r="G65" s="151"/>
      <c r="H65" s="10"/>
      <c r="I65" s="37"/>
      <c r="J65" s="33"/>
      <c r="M65" s="41"/>
      <c r="N65" s="41"/>
      <c r="O65" s="41"/>
      <c r="Q65" s="127"/>
    </row>
    <row r="66" spans="1:17" s="10" customFormat="1" ht="15.75">
      <c r="A66" s="27"/>
      <c r="B66" s="70"/>
      <c r="C66" s="78"/>
      <c r="D66" s="78"/>
      <c r="E66" s="166"/>
      <c r="F66" s="78"/>
      <c r="G66" s="155"/>
      <c r="H66" s="26"/>
      <c r="I66" s="35"/>
      <c r="J66" s="31"/>
      <c r="M66" s="39"/>
      <c r="N66" s="39"/>
      <c r="O66" s="39"/>
      <c r="Q66" s="129"/>
    </row>
    <row r="67" spans="1:17" s="10" customFormat="1" ht="15.75">
      <c r="A67" s="11"/>
      <c r="B67" s="70" t="s">
        <v>323</v>
      </c>
      <c r="C67" s="71">
        <f>INT(C55/20)+1</f>
        <v>26</v>
      </c>
      <c r="D67" s="71"/>
      <c r="E67" s="166"/>
      <c r="F67" s="122"/>
      <c r="G67" s="151"/>
      <c r="H67" s="122"/>
      <c r="I67" s="35"/>
      <c r="J67" s="31"/>
      <c r="M67" s="39"/>
      <c r="N67" s="39"/>
      <c r="O67" s="39"/>
      <c r="Q67" s="127"/>
    </row>
    <row r="68" spans="1:17" s="10" customFormat="1" ht="15.75">
      <c r="A68" s="11"/>
      <c r="B68" s="70"/>
      <c r="C68" s="71"/>
      <c r="D68" s="71"/>
      <c r="E68" s="166"/>
      <c r="F68" s="71"/>
      <c r="G68" s="151"/>
      <c r="H68" s="71"/>
      <c r="I68" s="35"/>
      <c r="J68" s="31"/>
      <c r="M68" s="39"/>
      <c r="N68" s="39"/>
      <c r="O68" s="39"/>
      <c r="Q68" s="127"/>
    </row>
    <row r="69" spans="1:17" s="10" customFormat="1" ht="38.25">
      <c r="A69" s="17" t="s">
        <v>168</v>
      </c>
      <c r="B69" s="70" t="s">
        <v>169</v>
      </c>
      <c r="C69" s="71"/>
      <c r="D69" s="71"/>
      <c r="E69" s="166"/>
      <c r="F69" s="71"/>
      <c r="G69" s="151"/>
      <c r="I69" s="35"/>
      <c r="J69" s="31"/>
      <c r="M69" s="39"/>
      <c r="N69" s="39"/>
      <c r="O69" s="39"/>
      <c r="Q69" s="127"/>
    </row>
    <row r="70" spans="1:17" s="10" customFormat="1" ht="15.75">
      <c r="A70" s="27"/>
      <c r="B70" s="70"/>
      <c r="C70" s="78"/>
      <c r="D70" s="78"/>
      <c r="E70" s="170"/>
      <c r="F70" s="78"/>
      <c r="G70" s="155"/>
      <c r="H70" s="26"/>
      <c r="I70" s="35"/>
      <c r="J70" s="31"/>
      <c r="M70" s="39"/>
      <c r="N70" s="39"/>
      <c r="O70" s="39"/>
      <c r="Q70" s="129"/>
    </row>
    <row r="71" spans="1:17" s="10" customFormat="1" ht="15.75">
      <c r="A71" s="11"/>
      <c r="B71" s="70" t="s">
        <v>330</v>
      </c>
      <c r="C71" s="71">
        <v>1</v>
      </c>
      <c r="D71" s="71"/>
      <c r="E71" s="166"/>
      <c r="F71" s="122"/>
      <c r="G71" s="151"/>
      <c r="H71" s="122"/>
      <c r="I71" s="35"/>
      <c r="J71" s="31"/>
      <c r="M71" s="39"/>
      <c r="N71" s="39"/>
      <c r="O71" s="39"/>
      <c r="Q71" s="127"/>
    </row>
    <row r="72" spans="1:17" s="10" customFormat="1" ht="15.75">
      <c r="A72" s="11"/>
      <c r="B72" s="70"/>
      <c r="C72" s="71"/>
      <c r="D72" s="71"/>
      <c r="E72" s="166"/>
      <c r="F72" s="71"/>
      <c r="G72" s="151"/>
      <c r="H72" s="71"/>
      <c r="I72" s="35"/>
      <c r="J72" s="31"/>
      <c r="M72" s="39"/>
      <c r="N72" s="39"/>
      <c r="O72" s="39"/>
      <c r="Q72" s="127"/>
    </row>
    <row r="73" spans="1:17" s="26" customFormat="1" ht="25.5">
      <c r="A73" s="17" t="s">
        <v>80</v>
      </c>
      <c r="B73" s="70" t="s">
        <v>81</v>
      </c>
      <c r="C73" s="71"/>
      <c r="D73" s="71"/>
      <c r="E73" s="166"/>
      <c r="F73" s="71"/>
      <c r="G73" s="151"/>
      <c r="H73" s="10"/>
      <c r="I73" s="37"/>
      <c r="J73" s="33"/>
      <c r="M73" s="41"/>
      <c r="N73" s="41"/>
      <c r="O73" s="41"/>
      <c r="Q73" s="127"/>
    </row>
    <row r="74" spans="1:17" s="10" customFormat="1" ht="15.75">
      <c r="A74" s="27"/>
      <c r="B74" s="70"/>
      <c r="C74" s="78"/>
      <c r="D74" s="78"/>
      <c r="E74" s="170"/>
      <c r="F74" s="78"/>
      <c r="G74" s="155"/>
      <c r="H74" s="26"/>
      <c r="I74" s="35"/>
      <c r="J74" s="31"/>
      <c r="M74" s="39"/>
      <c r="N74" s="39"/>
      <c r="O74" s="39"/>
      <c r="Q74" s="129"/>
    </row>
    <row r="75" spans="1:17" s="10" customFormat="1" ht="15.75">
      <c r="A75" s="11"/>
      <c r="B75" s="70" t="s">
        <v>323</v>
      </c>
      <c r="C75" s="71">
        <v>1</v>
      </c>
      <c r="D75" s="71"/>
      <c r="E75" s="166"/>
      <c r="F75" s="122"/>
      <c r="G75" s="151"/>
      <c r="H75" s="122"/>
      <c r="I75" s="35"/>
      <c r="J75" s="31"/>
      <c r="M75" s="39"/>
      <c r="N75" s="39"/>
      <c r="O75" s="39"/>
      <c r="Q75" s="127"/>
    </row>
    <row r="76" spans="1:17" s="10" customFormat="1" ht="15.75">
      <c r="A76" s="11"/>
      <c r="B76" s="70"/>
      <c r="C76" s="71"/>
      <c r="D76" s="71"/>
      <c r="E76" s="166"/>
      <c r="F76" s="71"/>
      <c r="G76" s="151"/>
      <c r="H76" s="71"/>
      <c r="I76" s="35"/>
      <c r="J76" s="31"/>
      <c r="M76" s="39"/>
      <c r="N76" s="39"/>
      <c r="O76" s="39"/>
      <c r="Q76" s="127"/>
    </row>
    <row r="77" spans="1:17" s="10" customFormat="1" ht="56.25" customHeight="1">
      <c r="A77" s="17" t="s">
        <v>374</v>
      </c>
      <c r="B77" s="70" t="s">
        <v>296</v>
      </c>
      <c r="C77" s="71"/>
      <c r="D77" s="71"/>
      <c r="E77" s="166"/>
      <c r="F77" s="71"/>
      <c r="G77" s="151"/>
      <c r="I77" s="35"/>
      <c r="J77" s="31"/>
      <c r="M77" s="39"/>
      <c r="N77" s="39"/>
      <c r="O77" s="39"/>
      <c r="Q77" s="127"/>
    </row>
    <row r="78" spans="1:17" s="10" customFormat="1" ht="15.75" customHeight="1">
      <c r="A78" s="27"/>
      <c r="B78" s="70"/>
      <c r="C78" s="78"/>
      <c r="D78" s="78"/>
      <c r="E78" s="170"/>
      <c r="F78" s="78"/>
      <c r="G78" s="155"/>
      <c r="H78" s="26"/>
      <c r="I78" s="35"/>
      <c r="J78" s="31"/>
      <c r="M78" s="39"/>
      <c r="N78" s="39"/>
      <c r="O78" s="39"/>
      <c r="Q78" s="129"/>
    </row>
    <row r="79" spans="1:17" s="10" customFormat="1" ht="15.75" customHeight="1">
      <c r="A79" s="11"/>
      <c r="B79" s="70" t="s">
        <v>330</v>
      </c>
      <c r="C79" s="71">
        <v>1</v>
      </c>
      <c r="D79" s="71"/>
      <c r="E79" s="166"/>
      <c r="F79" s="122"/>
      <c r="G79" s="151"/>
      <c r="H79" s="122"/>
      <c r="I79" s="35"/>
      <c r="J79" s="31"/>
      <c r="M79" s="39"/>
      <c r="N79" s="39"/>
      <c r="O79" s="39"/>
      <c r="Q79" s="127"/>
    </row>
    <row r="80" spans="1:17" s="10" customFormat="1" ht="15.75" customHeight="1">
      <c r="A80" s="11"/>
      <c r="B80" s="70"/>
      <c r="C80" s="71"/>
      <c r="D80" s="71"/>
      <c r="E80" s="166"/>
      <c r="F80" s="71"/>
      <c r="G80" s="151"/>
      <c r="I80" s="35"/>
      <c r="J80" s="31"/>
      <c r="M80" s="39"/>
      <c r="N80" s="39"/>
      <c r="O80" s="39"/>
      <c r="Q80" s="127"/>
    </row>
    <row r="81" spans="1:17" s="10" customFormat="1" ht="15.75" customHeight="1">
      <c r="A81" s="17" t="s">
        <v>23</v>
      </c>
      <c r="B81" s="70" t="s">
        <v>24</v>
      </c>
      <c r="C81" s="71"/>
      <c r="D81" s="71"/>
      <c r="E81" s="166"/>
      <c r="F81" s="71"/>
      <c r="G81" s="151"/>
      <c r="I81" s="35"/>
      <c r="J81" s="31"/>
      <c r="M81" s="39"/>
      <c r="N81" s="39"/>
      <c r="O81" s="39"/>
      <c r="Q81" s="127"/>
    </row>
    <row r="82" spans="1:17" s="10" customFormat="1" ht="15.75" customHeight="1">
      <c r="A82" s="27"/>
      <c r="B82" s="70"/>
      <c r="C82" s="78"/>
      <c r="D82" s="78"/>
      <c r="E82" s="170"/>
      <c r="F82" s="78"/>
      <c r="G82" s="155"/>
      <c r="H82" s="26"/>
      <c r="I82" s="35"/>
      <c r="J82" s="31"/>
      <c r="M82" s="39"/>
      <c r="N82" s="39"/>
      <c r="O82" s="39"/>
      <c r="Q82" s="129"/>
    </row>
    <row r="83" spans="1:17" s="10" customFormat="1" ht="15.75" customHeight="1">
      <c r="A83" s="11"/>
      <c r="B83" s="70" t="s">
        <v>344</v>
      </c>
      <c r="C83" s="71">
        <v>10</v>
      </c>
      <c r="D83" s="71"/>
      <c r="E83" s="166"/>
      <c r="F83" s="122"/>
      <c r="G83" s="151"/>
      <c r="H83" s="122"/>
      <c r="I83" s="35"/>
      <c r="J83" s="31"/>
      <c r="M83" s="39"/>
      <c r="N83" s="39"/>
      <c r="O83" s="39"/>
      <c r="Q83" s="127"/>
    </row>
    <row r="84" spans="1:17" s="10" customFormat="1" ht="15.75" customHeight="1" hidden="1">
      <c r="A84" s="11"/>
      <c r="B84" s="70"/>
      <c r="C84" s="71"/>
      <c r="D84" s="71"/>
      <c r="E84" s="166"/>
      <c r="F84" s="71"/>
      <c r="G84" s="151"/>
      <c r="H84" s="71"/>
      <c r="I84" s="35"/>
      <c r="J84" s="31"/>
      <c r="M84" s="39"/>
      <c r="N84" s="39"/>
      <c r="O84" s="39"/>
      <c r="Q84" s="127"/>
    </row>
    <row r="85" spans="1:17" s="113" customFormat="1" ht="47.25" customHeight="1" hidden="1">
      <c r="A85" s="112" t="s">
        <v>241</v>
      </c>
      <c r="B85" s="102" t="s">
        <v>292</v>
      </c>
      <c r="C85" s="103"/>
      <c r="D85" s="103"/>
      <c r="E85" s="171"/>
      <c r="F85" s="103"/>
      <c r="G85" s="156"/>
      <c r="I85" s="114"/>
      <c r="J85" s="115"/>
      <c r="M85" s="116"/>
      <c r="N85" s="116"/>
      <c r="O85" s="116"/>
      <c r="Q85" s="130"/>
    </row>
    <row r="86" spans="1:17" s="113" customFormat="1" ht="15.75" customHeight="1" hidden="1">
      <c r="A86" s="117"/>
      <c r="B86" s="102"/>
      <c r="C86" s="105"/>
      <c r="D86" s="105"/>
      <c r="E86" s="172"/>
      <c r="F86" s="105"/>
      <c r="G86" s="157"/>
      <c r="H86" s="118"/>
      <c r="I86" s="114"/>
      <c r="J86" s="115"/>
      <c r="M86" s="116"/>
      <c r="N86" s="116"/>
      <c r="O86" s="116"/>
      <c r="Q86" s="131"/>
    </row>
    <row r="87" spans="1:17" s="113" customFormat="1" ht="15.75" customHeight="1" hidden="1">
      <c r="A87" s="119"/>
      <c r="B87" s="102" t="s">
        <v>344</v>
      </c>
      <c r="C87" s="174">
        <v>0</v>
      </c>
      <c r="D87" s="103"/>
      <c r="E87" s="171"/>
      <c r="F87" s="122"/>
      <c r="G87" s="156"/>
      <c r="H87" s="122"/>
      <c r="I87" s="114"/>
      <c r="J87" s="115"/>
      <c r="M87" s="116"/>
      <c r="N87" s="116"/>
      <c r="O87" s="116"/>
      <c r="Q87" s="130"/>
    </row>
    <row r="88" spans="1:17" s="10" customFormat="1" ht="15.75" customHeight="1">
      <c r="A88" s="11"/>
      <c r="B88" s="70"/>
      <c r="C88" s="71"/>
      <c r="D88" s="71"/>
      <c r="E88" s="171"/>
      <c r="F88" s="71"/>
      <c r="G88" s="151"/>
      <c r="H88" s="71"/>
      <c r="I88" s="35"/>
      <c r="J88" s="31"/>
      <c r="M88" s="39"/>
      <c r="N88" s="39"/>
      <c r="O88" s="39"/>
      <c r="Q88" s="127"/>
    </row>
    <row r="89" spans="1:17" s="10" customFormat="1" ht="116.25" customHeight="1">
      <c r="A89" s="17" t="s">
        <v>291</v>
      </c>
      <c r="B89" s="70" t="s">
        <v>301</v>
      </c>
      <c r="C89" s="71"/>
      <c r="D89" s="71"/>
      <c r="E89" s="171"/>
      <c r="F89" s="71"/>
      <c r="G89" s="151"/>
      <c r="I89" s="35"/>
      <c r="J89" s="31"/>
      <c r="M89" s="39"/>
      <c r="N89" s="39"/>
      <c r="O89" s="39"/>
      <c r="Q89" s="127"/>
    </row>
    <row r="90" spans="1:17" s="10" customFormat="1" ht="15.75" customHeight="1">
      <c r="A90" s="27"/>
      <c r="B90" s="70"/>
      <c r="C90" s="78"/>
      <c r="D90" s="78"/>
      <c r="E90" s="171"/>
      <c r="F90" s="78"/>
      <c r="G90" s="155"/>
      <c r="H90" s="26"/>
      <c r="I90" s="35"/>
      <c r="J90" s="31"/>
      <c r="M90" s="39"/>
      <c r="N90" s="39"/>
      <c r="O90" s="39"/>
      <c r="Q90" s="129"/>
    </row>
    <row r="91" spans="1:17" s="10" customFormat="1" ht="15.75" customHeight="1">
      <c r="A91" s="11"/>
      <c r="B91" s="70" t="s">
        <v>344</v>
      </c>
      <c r="C91" s="71">
        <v>2</v>
      </c>
      <c r="D91" s="71"/>
      <c r="E91" s="171"/>
      <c r="F91" s="122"/>
      <c r="G91" s="151"/>
      <c r="H91" s="122"/>
      <c r="I91" s="35"/>
      <c r="J91" s="31"/>
      <c r="M91" s="39"/>
      <c r="N91" s="39"/>
      <c r="O91" s="39"/>
      <c r="Q91" s="127"/>
    </row>
    <row r="92" spans="1:17" s="10" customFormat="1" ht="15.75" customHeight="1">
      <c r="A92" s="11"/>
      <c r="B92" s="70"/>
      <c r="C92" s="71"/>
      <c r="D92" s="71"/>
      <c r="E92" s="166"/>
      <c r="F92" s="71"/>
      <c r="G92" s="151"/>
      <c r="H92" s="71"/>
      <c r="I92" s="35"/>
      <c r="J92" s="31"/>
      <c r="M92" s="39"/>
      <c r="N92" s="39"/>
      <c r="O92" s="39"/>
      <c r="Q92" s="127"/>
    </row>
    <row r="93" spans="1:17" s="10" customFormat="1" ht="27.75" customHeight="1">
      <c r="A93" s="17" t="s">
        <v>75</v>
      </c>
      <c r="B93" s="70" t="s">
        <v>45</v>
      </c>
      <c r="C93" s="71"/>
      <c r="D93" s="71"/>
      <c r="E93" s="166"/>
      <c r="F93" s="71"/>
      <c r="G93" s="151"/>
      <c r="I93" s="35"/>
      <c r="J93" s="31"/>
      <c r="M93" s="39"/>
      <c r="N93" s="39"/>
      <c r="O93" s="39"/>
      <c r="Q93" s="127"/>
    </row>
    <row r="94" spans="1:17" s="10" customFormat="1" ht="15.75" customHeight="1">
      <c r="A94" s="27"/>
      <c r="B94" s="70"/>
      <c r="C94" s="78"/>
      <c r="D94" s="78"/>
      <c r="E94" s="170"/>
      <c r="F94" s="78"/>
      <c r="G94" s="155"/>
      <c r="H94" s="26"/>
      <c r="I94" s="35"/>
      <c r="J94" s="31"/>
      <c r="M94" s="39"/>
      <c r="N94" s="39"/>
      <c r="O94" s="39"/>
      <c r="Q94" s="129"/>
    </row>
    <row r="95" spans="1:17" s="10" customFormat="1" ht="15.75" customHeight="1">
      <c r="A95" s="11"/>
      <c r="B95" s="70" t="s">
        <v>323</v>
      </c>
      <c r="C95" s="71">
        <v>1</v>
      </c>
      <c r="D95" s="71"/>
      <c r="E95" s="166"/>
      <c r="F95" s="122"/>
      <c r="G95" s="151"/>
      <c r="H95" s="122"/>
      <c r="I95" s="35"/>
      <c r="J95" s="31"/>
      <c r="M95" s="39"/>
      <c r="N95" s="39"/>
      <c r="O95" s="39"/>
      <c r="Q95" s="127"/>
    </row>
    <row r="96" spans="1:17" s="10" customFormat="1" ht="15.75" customHeight="1">
      <c r="A96" s="11"/>
      <c r="B96" s="70"/>
      <c r="C96" s="71"/>
      <c r="D96" s="71"/>
      <c r="E96" s="166"/>
      <c r="F96" s="71"/>
      <c r="G96" s="151"/>
      <c r="H96" s="71"/>
      <c r="I96" s="35"/>
      <c r="J96" s="31"/>
      <c r="M96" s="39"/>
      <c r="N96" s="39"/>
      <c r="O96" s="39"/>
      <c r="Q96" s="127"/>
    </row>
    <row r="97" spans="1:17" s="10" customFormat="1" ht="15.75" customHeight="1">
      <c r="A97" s="11"/>
      <c r="B97" s="70"/>
      <c r="C97" s="71"/>
      <c r="D97" s="71"/>
      <c r="E97" s="166"/>
      <c r="F97" s="71"/>
      <c r="G97" s="151"/>
      <c r="I97" s="35"/>
      <c r="J97" s="31"/>
      <c r="M97" s="39"/>
      <c r="N97" s="39"/>
      <c r="O97" s="39"/>
      <c r="Q97" s="127"/>
    </row>
    <row r="98" spans="1:17" s="10" customFormat="1" ht="31.5">
      <c r="A98" s="16"/>
      <c r="B98" s="79" t="s">
        <v>347</v>
      </c>
      <c r="C98" s="67"/>
      <c r="D98" s="67"/>
      <c r="E98" s="164"/>
      <c r="F98" s="67"/>
      <c r="G98" s="148"/>
      <c r="H98" s="67"/>
      <c r="I98" s="35"/>
      <c r="J98" s="31"/>
      <c r="M98" s="39"/>
      <c r="N98" s="39"/>
      <c r="O98" s="39"/>
      <c r="Q98" s="125"/>
    </row>
    <row r="99" spans="1:17" s="10" customFormat="1" ht="15.75">
      <c r="A99" s="16"/>
      <c r="B99" s="79"/>
      <c r="C99" s="67"/>
      <c r="D99" s="67"/>
      <c r="E99" s="164"/>
      <c r="F99" s="67"/>
      <c r="G99" s="148"/>
      <c r="H99" s="67"/>
      <c r="I99" s="35"/>
      <c r="J99" s="31"/>
      <c r="M99" s="39"/>
      <c r="N99" s="39"/>
      <c r="O99" s="39"/>
      <c r="Q99" s="125"/>
    </row>
    <row r="100" spans="1:17" s="10" customFormat="1" ht="15.75">
      <c r="A100" s="16" t="s">
        <v>333</v>
      </c>
      <c r="B100" s="12" t="s">
        <v>317</v>
      </c>
      <c r="C100" s="64"/>
      <c r="E100" s="163"/>
      <c r="G100" s="147"/>
      <c r="I100" s="35"/>
      <c r="J100" s="31"/>
      <c r="M100" s="39"/>
      <c r="N100" s="39"/>
      <c r="O100" s="39"/>
      <c r="Q100" s="136"/>
    </row>
    <row r="101" spans="1:17" s="10" customFormat="1" ht="15.75">
      <c r="A101" s="16"/>
      <c r="B101" s="12"/>
      <c r="C101" s="64"/>
      <c r="E101" s="163"/>
      <c r="G101" s="147"/>
      <c r="I101" s="35"/>
      <c r="J101" s="31"/>
      <c r="M101" s="39"/>
      <c r="N101" s="39"/>
      <c r="O101" s="39"/>
      <c r="Q101" s="136"/>
    </row>
    <row r="102" spans="1:17" s="83" customFormat="1" ht="25.5">
      <c r="A102" s="17" t="s">
        <v>334</v>
      </c>
      <c r="B102" s="70" t="s">
        <v>325</v>
      </c>
      <c r="C102" s="71"/>
      <c r="D102" s="71"/>
      <c r="E102" s="166"/>
      <c r="F102" s="71"/>
      <c r="G102" s="151"/>
      <c r="H102" s="80"/>
      <c r="I102" s="81"/>
      <c r="J102" s="82"/>
      <c r="M102" s="84"/>
      <c r="N102" s="84"/>
      <c r="O102" s="84"/>
      <c r="Q102" s="127"/>
    </row>
    <row r="103" spans="1:17" ht="15.75">
      <c r="A103" s="25"/>
      <c r="B103" s="70"/>
      <c r="C103" s="78"/>
      <c r="D103" s="78"/>
      <c r="E103" s="170"/>
      <c r="F103" s="78"/>
      <c r="G103" s="155"/>
      <c r="H103" s="83"/>
      <c r="Q103" s="129"/>
    </row>
    <row r="104" spans="2:8" ht="15.75">
      <c r="B104" s="70" t="s">
        <v>320</v>
      </c>
      <c r="C104" s="71">
        <v>41.5</v>
      </c>
      <c r="E104" s="127"/>
      <c r="F104" s="122"/>
      <c r="H104" s="122"/>
    </row>
    <row r="105" spans="2:8" ht="15.75" hidden="1">
      <c r="B105" s="70"/>
      <c r="H105" s="80"/>
    </row>
    <row r="106" spans="1:8" ht="51" hidden="1">
      <c r="A106" s="57" t="s">
        <v>335</v>
      </c>
      <c r="B106" s="70" t="s">
        <v>108</v>
      </c>
      <c r="H106" s="80"/>
    </row>
    <row r="107" spans="2:8" ht="15.75" hidden="1">
      <c r="B107" s="70"/>
      <c r="H107" s="80"/>
    </row>
    <row r="108" spans="2:8" ht="15.75" hidden="1">
      <c r="B108" s="70" t="s">
        <v>326</v>
      </c>
      <c r="C108" s="73">
        <f>0/0.09</f>
        <v>0</v>
      </c>
      <c r="F108" s="122"/>
      <c r="H108" s="122"/>
    </row>
    <row r="109" spans="2:8" ht="15.75" hidden="1">
      <c r="B109" s="70"/>
      <c r="H109" s="80"/>
    </row>
    <row r="110" spans="1:8" ht="38.25" hidden="1">
      <c r="A110" s="57" t="s">
        <v>56</v>
      </c>
      <c r="B110" s="70" t="s">
        <v>57</v>
      </c>
      <c r="H110" s="80"/>
    </row>
    <row r="111" spans="2:8" ht="15.75" hidden="1">
      <c r="B111" s="70"/>
      <c r="H111" s="80"/>
    </row>
    <row r="112" spans="2:8" ht="15.75" hidden="1">
      <c r="B112" s="70" t="s">
        <v>322</v>
      </c>
      <c r="C112" s="73">
        <v>0</v>
      </c>
      <c r="F112" s="122"/>
      <c r="H112" s="122"/>
    </row>
    <row r="113" spans="2:8" ht="15.75" hidden="1">
      <c r="B113" s="70"/>
      <c r="H113" s="80"/>
    </row>
    <row r="114" spans="1:8" ht="38.25" hidden="1">
      <c r="A114" s="57" t="s">
        <v>232</v>
      </c>
      <c r="B114" s="70" t="s">
        <v>233</v>
      </c>
      <c r="H114" s="80"/>
    </row>
    <row r="115" spans="2:8" ht="15.75" hidden="1">
      <c r="B115" s="70"/>
      <c r="H115" s="80"/>
    </row>
    <row r="116" spans="2:8" ht="15.75" hidden="1">
      <c r="B116" s="70" t="s">
        <v>320</v>
      </c>
      <c r="C116" s="73">
        <v>0</v>
      </c>
      <c r="E116" s="127"/>
      <c r="F116" s="122"/>
      <c r="H116" s="122"/>
    </row>
    <row r="117" spans="2:8" ht="15.75">
      <c r="B117" s="70"/>
      <c r="H117" s="80"/>
    </row>
    <row r="118" spans="1:8" ht="51">
      <c r="A118" s="57" t="s">
        <v>336</v>
      </c>
      <c r="B118" s="70" t="s">
        <v>373</v>
      </c>
      <c r="H118" s="80"/>
    </row>
    <row r="119" spans="2:8" ht="15.75">
      <c r="B119" s="70"/>
      <c r="H119" s="80"/>
    </row>
    <row r="120" spans="2:10" ht="15.75">
      <c r="B120" s="70" t="s">
        <v>320</v>
      </c>
      <c r="C120" s="71">
        <f>C63*0.8</f>
        <v>4.800000000000001</v>
      </c>
      <c r="F120" s="122"/>
      <c r="H120" s="122"/>
      <c r="J120" s="61"/>
    </row>
    <row r="121" spans="2:10" ht="15.75" hidden="1">
      <c r="B121" s="70"/>
      <c r="H121" s="71"/>
      <c r="J121" s="61"/>
    </row>
    <row r="122" spans="1:8" ht="63.75" hidden="1">
      <c r="A122" s="57" t="s">
        <v>336</v>
      </c>
      <c r="B122" s="70" t="s">
        <v>39</v>
      </c>
      <c r="H122" s="80"/>
    </row>
    <row r="123" spans="2:8" ht="15.75" hidden="1">
      <c r="B123" s="70"/>
      <c r="H123" s="80"/>
    </row>
    <row r="124" spans="2:10" ht="15.75" hidden="1">
      <c r="B124" s="70" t="s">
        <v>320</v>
      </c>
      <c r="C124" s="73">
        <v>0</v>
      </c>
      <c r="F124" s="122"/>
      <c r="H124" s="122"/>
      <c r="J124" s="61"/>
    </row>
    <row r="125" spans="2:8" ht="15.75">
      <c r="B125" s="70"/>
      <c r="H125" s="80"/>
    </row>
    <row r="126" spans="1:8" ht="25.5">
      <c r="A126" s="57" t="s">
        <v>337</v>
      </c>
      <c r="B126" s="70" t="s">
        <v>127</v>
      </c>
      <c r="H126" s="80"/>
    </row>
    <row r="127" spans="2:8" ht="15.75">
      <c r="B127" s="70"/>
      <c r="H127" s="80"/>
    </row>
    <row r="128" spans="2:8" ht="25.5">
      <c r="B128" s="70" t="s">
        <v>124</v>
      </c>
      <c r="H128" s="80"/>
    </row>
    <row r="129" spans="2:8" ht="15.75">
      <c r="B129" s="70" t="s">
        <v>320</v>
      </c>
      <c r="C129" s="71">
        <f>1222.34*0.9</f>
        <v>1100.106</v>
      </c>
      <c r="E129" s="127"/>
      <c r="F129" s="122"/>
      <c r="H129" s="122"/>
    </row>
    <row r="130" spans="2:10" ht="15.75" hidden="1">
      <c r="B130" s="70"/>
      <c r="H130" s="71"/>
      <c r="J130" s="61"/>
    </row>
    <row r="131" spans="2:8" ht="15.75" hidden="1">
      <c r="B131" s="70" t="s">
        <v>7</v>
      </c>
      <c r="H131" s="80"/>
    </row>
    <row r="132" spans="2:8" ht="15.75" hidden="1">
      <c r="B132" s="70" t="s">
        <v>320</v>
      </c>
      <c r="C132" s="73">
        <v>0</v>
      </c>
      <c r="F132" s="122"/>
      <c r="H132" s="122"/>
    </row>
    <row r="133" spans="2:10" ht="15.75">
      <c r="B133" s="70"/>
      <c r="H133" s="71"/>
      <c r="J133" s="61"/>
    </row>
    <row r="134" spans="2:8" ht="15.75">
      <c r="B134" s="70" t="s">
        <v>125</v>
      </c>
      <c r="H134" s="80"/>
    </row>
    <row r="135" spans="2:8" ht="15.75">
      <c r="B135" s="70" t="s">
        <v>320</v>
      </c>
      <c r="C135" s="71">
        <f>1222.34*0.1</f>
        <v>122.234</v>
      </c>
      <c r="F135" s="122"/>
      <c r="H135" s="122"/>
    </row>
    <row r="136" spans="2:8" ht="15.75">
      <c r="B136" s="70"/>
      <c r="H136" s="80"/>
    </row>
    <row r="137" spans="1:8" ht="38.25">
      <c r="A137" s="57" t="s">
        <v>338</v>
      </c>
      <c r="B137" s="70" t="s">
        <v>126</v>
      </c>
      <c r="H137" s="80"/>
    </row>
    <row r="138" spans="2:8" ht="15.75">
      <c r="B138" s="70"/>
      <c r="H138" s="80"/>
    </row>
    <row r="139" spans="2:8" ht="25.5">
      <c r="B139" s="70" t="s">
        <v>124</v>
      </c>
      <c r="H139" s="80"/>
    </row>
    <row r="140" spans="2:8" ht="15.75">
      <c r="B140" s="70" t="s">
        <v>320</v>
      </c>
      <c r="C140" s="71">
        <f>24.23*0.9</f>
        <v>21.807000000000002</v>
      </c>
      <c r="F140" s="122"/>
      <c r="H140" s="122"/>
    </row>
    <row r="141" spans="2:10" ht="15.75" hidden="1">
      <c r="B141" s="70"/>
      <c r="H141" s="71"/>
      <c r="J141" s="61"/>
    </row>
    <row r="142" spans="2:8" ht="15.75" hidden="1">
      <c r="B142" s="70" t="s">
        <v>7</v>
      </c>
      <c r="H142" s="80"/>
    </row>
    <row r="143" spans="2:8" ht="15.75" hidden="1">
      <c r="B143" s="70" t="s">
        <v>320</v>
      </c>
      <c r="C143" s="73">
        <v>0</v>
      </c>
      <c r="F143" s="122"/>
      <c r="H143" s="122"/>
    </row>
    <row r="144" spans="2:10" ht="15.75">
      <c r="B144" s="70"/>
      <c r="H144" s="71"/>
      <c r="J144" s="61"/>
    </row>
    <row r="145" spans="2:8" ht="15.75">
      <c r="B145" s="70" t="s">
        <v>125</v>
      </c>
      <c r="H145" s="80"/>
    </row>
    <row r="146" spans="2:8" ht="15.75">
      <c r="B146" s="70" t="s">
        <v>320</v>
      </c>
      <c r="C146" s="71">
        <f>24.23*0.1</f>
        <v>2.423</v>
      </c>
      <c r="E146" s="127"/>
      <c r="F146" s="122"/>
      <c r="H146" s="122"/>
    </row>
    <row r="147" spans="2:8" ht="15.75" hidden="1">
      <c r="B147" s="70"/>
      <c r="H147" s="80"/>
    </row>
    <row r="148" spans="1:8" ht="38.25" hidden="1">
      <c r="A148" s="57" t="s">
        <v>27</v>
      </c>
      <c r="B148" s="70" t="s">
        <v>128</v>
      </c>
      <c r="H148" s="80"/>
    </row>
    <row r="149" spans="2:8" ht="15.75" hidden="1">
      <c r="B149" s="70"/>
      <c r="H149" s="80"/>
    </row>
    <row r="150" spans="2:8" ht="25.5" hidden="1">
      <c r="B150" s="70" t="s">
        <v>161</v>
      </c>
      <c r="H150" s="80"/>
    </row>
    <row r="151" spans="2:10" ht="15.75" hidden="1">
      <c r="B151" s="70" t="s">
        <v>320</v>
      </c>
      <c r="C151" s="73">
        <f>0*0.8</f>
        <v>0</v>
      </c>
      <c r="H151" s="71"/>
      <c r="J151" s="61"/>
    </row>
    <row r="152" spans="2:10" ht="15.75" hidden="1">
      <c r="B152" s="70"/>
      <c r="H152" s="71"/>
      <c r="J152" s="61"/>
    </row>
    <row r="153" spans="2:8" ht="15.75" hidden="1">
      <c r="B153" s="70" t="s">
        <v>7</v>
      </c>
      <c r="H153" s="80"/>
    </row>
    <row r="154" spans="2:10" ht="15.75" hidden="1">
      <c r="B154" s="70" t="s">
        <v>320</v>
      </c>
      <c r="C154" s="73">
        <f>0*0.3</f>
        <v>0</v>
      </c>
      <c r="H154" s="71"/>
      <c r="J154" s="61"/>
    </row>
    <row r="155" spans="2:10" ht="15.75" hidden="1">
      <c r="B155" s="70"/>
      <c r="H155" s="71"/>
      <c r="J155" s="61"/>
    </row>
    <row r="156" spans="2:8" ht="15.75" hidden="1">
      <c r="B156" s="70" t="s">
        <v>162</v>
      </c>
      <c r="H156" s="80"/>
    </row>
    <row r="157" spans="2:10" ht="15.75" hidden="1">
      <c r="B157" s="70" t="s">
        <v>320</v>
      </c>
      <c r="C157" s="73">
        <f>0*0.2</f>
        <v>0</v>
      </c>
      <c r="H157" s="71"/>
      <c r="J157" s="61"/>
    </row>
    <row r="158" spans="2:10" ht="15.75" hidden="1">
      <c r="B158" s="70"/>
      <c r="H158" s="71"/>
      <c r="J158" s="61"/>
    </row>
    <row r="159" spans="1:8" ht="38.25" hidden="1">
      <c r="A159" s="57" t="s">
        <v>109</v>
      </c>
      <c r="B159" s="70" t="s">
        <v>129</v>
      </c>
      <c r="H159" s="80"/>
    </row>
    <row r="160" spans="2:8" ht="15.75" hidden="1">
      <c r="B160" s="70"/>
      <c r="H160" s="80"/>
    </row>
    <row r="161" spans="2:8" ht="25.5" hidden="1">
      <c r="B161" s="70" t="s">
        <v>124</v>
      </c>
      <c r="H161" s="80"/>
    </row>
    <row r="162" spans="2:10" ht="15.75" hidden="1">
      <c r="B162" s="70" t="s">
        <v>320</v>
      </c>
      <c r="C162" s="73">
        <f>0*0.9</f>
        <v>0</v>
      </c>
      <c r="H162" s="71"/>
      <c r="J162" s="61"/>
    </row>
    <row r="163" spans="2:10" ht="15.75" hidden="1">
      <c r="B163" s="70"/>
      <c r="H163" s="71"/>
      <c r="J163" s="61"/>
    </row>
    <row r="164" spans="2:8" ht="15.75" hidden="1">
      <c r="B164" s="70" t="s">
        <v>7</v>
      </c>
      <c r="H164" s="80"/>
    </row>
    <row r="165" spans="2:10" ht="15.75" hidden="1">
      <c r="B165" s="70" t="s">
        <v>320</v>
      </c>
      <c r="C165" s="73">
        <f>0*0.3</f>
        <v>0</v>
      </c>
      <c r="H165" s="71"/>
      <c r="J165" s="61"/>
    </row>
    <row r="166" spans="2:10" ht="15.75" hidden="1">
      <c r="B166" s="70"/>
      <c r="H166" s="71"/>
      <c r="J166" s="61"/>
    </row>
    <row r="167" spans="2:8" ht="15.75" hidden="1">
      <c r="B167" s="70" t="s">
        <v>125</v>
      </c>
      <c r="H167" s="80"/>
    </row>
    <row r="168" spans="2:10" ht="15.75" hidden="1">
      <c r="B168" s="70" t="s">
        <v>320</v>
      </c>
      <c r="C168" s="73">
        <f>0*0.1</f>
        <v>0</v>
      </c>
      <c r="H168" s="71"/>
      <c r="J168" s="61"/>
    </row>
    <row r="169" spans="2:8" ht="15.75" hidden="1">
      <c r="B169" s="70"/>
      <c r="H169" s="80"/>
    </row>
    <row r="170" spans="1:8" ht="51" hidden="1">
      <c r="A170" s="57" t="s">
        <v>339</v>
      </c>
      <c r="B170" s="70" t="s">
        <v>25</v>
      </c>
      <c r="H170" s="80"/>
    </row>
    <row r="171" spans="2:8" ht="15.75" hidden="1">
      <c r="B171" s="70"/>
      <c r="H171" s="80"/>
    </row>
    <row r="172" spans="2:8" ht="15.75" hidden="1">
      <c r="B172" s="70" t="s">
        <v>9</v>
      </c>
      <c r="H172" s="80"/>
    </row>
    <row r="173" spans="2:10" ht="15.75" hidden="1">
      <c r="B173" s="70" t="s">
        <v>320</v>
      </c>
      <c r="C173" s="73">
        <v>0</v>
      </c>
      <c r="H173" s="71"/>
      <c r="J173" s="61"/>
    </row>
    <row r="174" spans="2:10" ht="15.75" hidden="1">
      <c r="B174" s="70"/>
      <c r="H174" s="71"/>
      <c r="J174" s="61"/>
    </row>
    <row r="175" spans="2:8" ht="25.5" hidden="1">
      <c r="B175" s="70" t="s">
        <v>26</v>
      </c>
      <c r="H175" s="80"/>
    </row>
    <row r="176" spans="2:10" ht="15.75" hidden="1">
      <c r="B176" s="70" t="s">
        <v>320</v>
      </c>
      <c r="C176" s="73">
        <v>0</v>
      </c>
      <c r="H176" s="71"/>
      <c r="J176" s="61"/>
    </row>
    <row r="177" spans="2:10" ht="15.75" hidden="1">
      <c r="B177" s="70"/>
      <c r="H177" s="71"/>
      <c r="J177" s="61"/>
    </row>
    <row r="178" spans="1:17" s="87" customFormat="1" ht="114" customHeight="1" hidden="1">
      <c r="A178" s="57" t="s">
        <v>13</v>
      </c>
      <c r="B178" s="70" t="s">
        <v>149</v>
      </c>
      <c r="C178" s="85"/>
      <c r="D178" s="85"/>
      <c r="E178" s="166"/>
      <c r="F178" s="85"/>
      <c r="G178" s="151"/>
      <c r="H178" s="86"/>
      <c r="J178" s="13"/>
      <c r="Q178" s="132"/>
    </row>
    <row r="179" spans="1:17" s="89" customFormat="1" ht="15.75" hidden="1">
      <c r="A179" s="57"/>
      <c r="B179" s="70"/>
      <c r="C179" s="88"/>
      <c r="D179" s="88"/>
      <c r="E179" s="166"/>
      <c r="F179" s="88"/>
      <c r="G179" s="155"/>
      <c r="H179" s="87"/>
      <c r="Q179" s="133"/>
    </row>
    <row r="180" spans="1:17" s="89" customFormat="1" ht="15.75" hidden="1">
      <c r="A180" s="57"/>
      <c r="B180" s="70" t="s">
        <v>72</v>
      </c>
      <c r="C180" s="73">
        <v>0</v>
      </c>
      <c r="D180" s="85"/>
      <c r="E180" s="166"/>
      <c r="F180" s="71"/>
      <c r="G180" s="151"/>
      <c r="H180" s="71"/>
      <c r="Q180" s="127"/>
    </row>
    <row r="181" spans="1:17" s="89" customFormat="1" ht="15.75" hidden="1">
      <c r="A181" s="57"/>
      <c r="B181" s="70"/>
      <c r="C181" s="73"/>
      <c r="D181" s="85"/>
      <c r="E181" s="166"/>
      <c r="F181" s="71"/>
      <c r="G181" s="151"/>
      <c r="H181" s="71"/>
      <c r="Q181" s="127"/>
    </row>
    <row r="182" spans="1:17" s="87" customFormat="1" ht="81" customHeight="1" hidden="1">
      <c r="A182" s="57" t="s">
        <v>163</v>
      </c>
      <c r="B182" s="70" t="s">
        <v>309</v>
      </c>
      <c r="C182" s="85"/>
      <c r="D182" s="85"/>
      <c r="E182" s="166"/>
      <c r="F182" s="85"/>
      <c r="G182" s="151"/>
      <c r="H182" s="86"/>
      <c r="J182" s="13"/>
      <c r="Q182" s="132"/>
    </row>
    <row r="183" spans="1:17" s="89" customFormat="1" ht="15.75" hidden="1">
      <c r="A183" s="57"/>
      <c r="B183" s="70"/>
      <c r="C183" s="88"/>
      <c r="D183" s="88"/>
      <c r="E183" s="166"/>
      <c r="F183" s="88"/>
      <c r="G183" s="155"/>
      <c r="H183" s="87"/>
      <c r="Q183" s="133"/>
    </row>
    <row r="184" spans="1:17" s="89" customFormat="1" ht="15.75" hidden="1">
      <c r="A184" s="57"/>
      <c r="B184" s="70" t="s">
        <v>72</v>
      </c>
      <c r="C184" s="73">
        <v>0</v>
      </c>
      <c r="D184" s="85"/>
      <c r="E184" s="166"/>
      <c r="F184" s="71"/>
      <c r="G184" s="151"/>
      <c r="H184" s="71"/>
      <c r="Q184" s="127"/>
    </row>
    <row r="185" spans="1:17" s="89" customFormat="1" ht="15.75" hidden="1">
      <c r="A185" s="57"/>
      <c r="B185" s="70"/>
      <c r="C185" s="71"/>
      <c r="D185" s="85"/>
      <c r="E185" s="166"/>
      <c r="F185" s="71"/>
      <c r="G185" s="151"/>
      <c r="H185" s="71"/>
      <c r="Q185" s="127"/>
    </row>
    <row r="186" spans="1:17" s="87" customFormat="1" ht="81" customHeight="1" hidden="1">
      <c r="A186" s="57" t="s">
        <v>117</v>
      </c>
      <c r="B186" s="70" t="s">
        <v>118</v>
      </c>
      <c r="C186" s="85"/>
      <c r="D186" s="85"/>
      <c r="E186" s="166"/>
      <c r="F186" s="85"/>
      <c r="G186" s="151"/>
      <c r="H186" s="86"/>
      <c r="J186" s="13"/>
      <c r="Q186" s="132"/>
    </row>
    <row r="187" spans="1:17" s="89" customFormat="1" ht="15.75" hidden="1">
      <c r="A187" s="57"/>
      <c r="B187" s="70"/>
      <c r="C187" s="88"/>
      <c r="D187" s="88"/>
      <c r="E187" s="166"/>
      <c r="F187" s="88"/>
      <c r="G187" s="155"/>
      <c r="H187" s="87"/>
      <c r="Q187" s="133"/>
    </row>
    <row r="188" spans="1:17" s="89" customFormat="1" ht="15.75" hidden="1">
      <c r="A188" s="57"/>
      <c r="B188" s="70" t="s">
        <v>323</v>
      </c>
      <c r="C188" s="73">
        <v>0</v>
      </c>
      <c r="D188" s="85"/>
      <c r="E188" s="166"/>
      <c r="F188" s="71"/>
      <c r="G188" s="151"/>
      <c r="H188" s="71"/>
      <c r="Q188" s="127"/>
    </row>
    <row r="189" spans="1:17" s="89" customFormat="1" ht="15.75" hidden="1">
      <c r="A189" s="57"/>
      <c r="B189" s="70"/>
      <c r="C189" s="73"/>
      <c r="D189" s="85"/>
      <c r="E189" s="166"/>
      <c r="F189" s="71"/>
      <c r="G189" s="151"/>
      <c r="H189" s="71"/>
      <c r="Q189" s="127"/>
    </row>
    <row r="190" spans="1:17" s="87" customFormat="1" ht="95.25" customHeight="1" hidden="1">
      <c r="A190" s="57" t="s">
        <v>154</v>
      </c>
      <c r="B190" s="13" t="s">
        <v>155</v>
      </c>
      <c r="C190" s="85"/>
      <c r="D190" s="85"/>
      <c r="E190" s="166"/>
      <c r="F190" s="85"/>
      <c r="G190" s="151"/>
      <c r="H190" s="86"/>
      <c r="J190" s="13"/>
      <c r="Q190" s="132"/>
    </row>
    <row r="191" spans="1:17" s="89" customFormat="1" ht="15.75" hidden="1">
      <c r="A191" s="57"/>
      <c r="B191" s="70"/>
      <c r="C191" s="88"/>
      <c r="D191" s="88"/>
      <c r="E191" s="166"/>
      <c r="F191" s="88"/>
      <c r="G191" s="155"/>
      <c r="H191" s="87"/>
      <c r="Q191" s="133"/>
    </row>
    <row r="192" spans="1:17" s="89" customFormat="1" ht="15.75" hidden="1">
      <c r="A192" s="57"/>
      <c r="B192" s="70" t="s">
        <v>323</v>
      </c>
      <c r="C192" s="73">
        <v>0</v>
      </c>
      <c r="D192" s="85"/>
      <c r="E192" s="166"/>
      <c r="F192" s="71"/>
      <c r="G192" s="151"/>
      <c r="H192" s="71"/>
      <c r="Q192" s="127"/>
    </row>
    <row r="193" spans="1:17" s="89" customFormat="1" ht="15.75" hidden="1">
      <c r="A193" s="57"/>
      <c r="B193" s="70"/>
      <c r="C193" s="73"/>
      <c r="D193" s="85"/>
      <c r="E193" s="166"/>
      <c r="F193" s="71"/>
      <c r="G193" s="151"/>
      <c r="H193" s="71"/>
      <c r="Q193" s="127"/>
    </row>
    <row r="194" spans="1:17" s="87" customFormat="1" ht="81" customHeight="1" hidden="1">
      <c r="A194" s="57" t="s">
        <v>166</v>
      </c>
      <c r="B194" s="13" t="s">
        <v>167</v>
      </c>
      <c r="C194" s="85"/>
      <c r="D194" s="85"/>
      <c r="E194" s="166"/>
      <c r="F194" s="85"/>
      <c r="G194" s="151"/>
      <c r="H194" s="86"/>
      <c r="J194" s="13"/>
      <c r="Q194" s="132"/>
    </row>
    <row r="195" spans="1:17" s="89" customFormat="1" ht="15.75" hidden="1">
      <c r="A195" s="57"/>
      <c r="B195" s="70"/>
      <c r="C195" s="88"/>
      <c r="D195" s="88"/>
      <c r="E195" s="166"/>
      <c r="F195" s="88"/>
      <c r="G195" s="155"/>
      <c r="H195" s="87"/>
      <c r="Q195" s="133"/>
    </row>
    <row r="196" spans="1:17" s="89" customFormat="1" ht="15.75" hidden="1">
      <c r="A196" s="57"/>
      <c r="B196" s="70" t="s">
        <v>323</v>
      </c>
      <c r="C196" s="73">
        <v>0</v>
      </c>
      <c r="D196" s="85"/>
      <c r="E196" s="166"/>
      <c r="F196" s="71"/>
      <c r="G196" s="151"/>
      <c r="H196" s="71"/>
      <c r="Q196" s="127"/>
    </row>
    <row r="197" spans="1:17" s="89" customFormat="1" ht="15.75">
      <c r="A197" s="90"/>
      <c r="B197" s="91"/>
      <c r="C197" s="85"/>
      <c r="D197" s="85"/>
      <c r="E197" s="166"/>
      <c r="F197" s="85"/>
      <c r="G197" s="151"/>
      <c r="H197" s="86"/>
      <c r="Q197" s="132"/>
    </row>
    <row r="198" spans="1:17" s="83" customFormat="1" ht="38.25">
      <c r="A198" s="57" t="s">
        <v>349</v>
      </c>
      <c r="B198" s="70" t="s">
        <v>340</v>
      </c>
      <c r="C198" s="71"/>
      <c r="D198" s="71"/>
      <c r="E198" s="166"/>
      <c r="F198" s="71"/>
      <c r="G198" s="151"/>
      <c r="H198" s="80"/>
      <c r="I198" s="81"/>
      <c r="J198" s="82"/>
      <c r="M198" s="84"/>
      <c r="N198" s="84"/>
      <c r="O198" s="84"/>
      <c r="Q198" s="127"/>
    </row>
    <row r="199" spans="2:17" ht="15.75">
      <c r="B199" s="70"/>
      <c r="C199" s="78"/>
      <c r="D199" s="78"/>
      <c r="F199" s="78"/>
      <c r="G199" s="155"/>
      <c r="H199" s="83"/>
      <c r="Q199" s="129"/>
    </row>
    <row r="200" spans="2:8" ht="15.75">
      <c r="B200" s="70" t="s">
        <v>326</v>
      </c>
      <c r="C200" s="71">
        <f>C55*0.75</f>
        <v>385.125</v>
      </c>
      <c r="H200" s="71"/>
    </row>
    <row r="201" spans="2:8" ht="15.75">
      <c r="B201" s="70"/>
      <c r="H201" s="80"/>
    </row>
    <row r="202" spans="1:17" s="83" customFormat="1" ht="76.5">
      <c r="A202" s="57" t="s">
        <v>350</v>
      </c>
      <c r="B202" s="70" t="s">
        <v>130</v>
      </c>
      <c r="C202" s="71"/>
      <c r="D202" s="71"/>
      <c r="E202" s="166"/>
      <c r="F202" s="71"/>
      <c r="G202" s="151"/>
      <c r="H202" s="80"/>
      <c r="I202" s="81"/>
      <c r="J202" s="82"/>
      <c r="M202" s="84"/>
      <c r="N202" s="84"/>
      <c r="O202" s="84"/>
      <c r="Q202" s="127"/>
    </row>
    <row r="203" spans="1:17" ht="15.75">
      <c r="A203" s="92"/>
      <c r="B203" s="70"/>
      <c r="C203" s="78"/>
      <c r="D203" s="78"/>
      <c r="F203" s="78"/>
      <c r="G203" s="155"/>
      <c r="H203" s="83"/>
      <c r="Q203" s="129"/>
    </row>
    <row r="204" spans="2:8" ht="15.75">
      <c r="B204" s="70" t="s">
        <v>320</v>
      </c>
      <c r="C204" s="71">
        <v>56.7</v>
      </c>
      <c r="H204" s="71"/>
    </row>
    <row r="205" spans="2:8" ht="15.75">
      <c r="B205" s="70"/>
      <c r="H205" s="80"/>
    </row>
    <row r="206" spans="1:17" s="83" customFormat="1" ht="117" customHeight="1">
      <c r="A206" s="57" t="s">
        <v>351</v>
      </c>
      <c r="B206" s="70" t="s">
        <v>96</v>
      </c>
      <c r="C206" s="71"/>
      <c r="D206" s="71"/>
      <c r="E206" s="166"/>
      <c r="F206" s="71"/>
      <c r="G206" s="151"/>
      <c r="H206" s="80"/>
      <c r="I206" s="81"/>
      <c r="J206" s="82"/>
      <c r="M206" s="84"/>
      <c r="N206" s="84"/>
      <c r="O206" s="84"/>
      <c r="Q206" s="127"/>
    </row>
    <row r="207" spans="1:17" ht="15.75">
      <c r="A207" s="92"/>
      <c r="B207" s="70"/>
      <c r="C207" s="78"/>
      <c r="D207" s="78"/>
      <c r="F207" s="78"/>
      <c r="G207" s="155"/>
      <c r="H207" s="83"/>
      <c r="Q207" s="129"/>
    </row>
    <row r="208" spans="2:8" ht="15.75">
      <c r="B208" s="70" t="s">
        <v>320</v>
      </c>
      <c r="C208" s="71">
        <v>218.7</v>
      </c>
      <c r="H208" s="71"/>
    </row>
    <row r="209" spans="2:8" ht="15.75">
      <c r="B209" s="70"/>
      <c r="H209" s="80"/>
    </row>
    <row r="210" spans="1:17" ht="96" customHeight="1">
      <c r="A210" s="101" t="s">
        <v>352</v>
      </c>
      <c r="B210" s="102" t="s">
        <v>133</v>
      </c>
      <c r="C210" s="103"/>
      <c r="D210" s="103"/>
      <c r="H210" s="80"/>
      <c r="Q210" s="130"/>
    </row>
    <row r="211" spans="1:17" ht="15.75">
      <c r="A211" s="104"/>
      <c r="B211" s="102"/>
      <c r="C211" s="103"/>
      <c r="D211" s="103"/>
      <c r="H211" s="80"/>
      <c r="Q211" s="130"/>
    </row>
    <row r="212" spans="1:17" ht="15.75">
      <c r="A212" s="101"/>
      <c r="B212" s="102" t="s">
        <v>320</v>
      </c>
      <c r="C212" s="103">
        <f>953.2*0.7-C220</f>
        <v>509.24</v>
      </c>
      <c r="D212" s="103"/>
      <c r="H212" s="71"/>
      <c r="Q212" s="130"/>
    </row>
    <row r="213" spans="1:17" ht="15.75">
      <c r="A213" s="101"/>
      <c r="B213" s="102"/>
      <c r="C213" s="103"/>
      <c r="D213" s="103"/>
      <c r="H213" s="80"/>
      <c r="Q213" s="130"/>
    </row>
    <row r="214" spans="1:17" s="83" customFormat="1" ht="25.5">
      <c r="A214" s="101" t="s">
        <v>353</v>
      </c>
      <c r="B214" s="102" t="s">
        <v>8</v>
      </c>
      <c r="C214" s="103"/>
      <c r="D214" s="103"/>
      <c r="E214" s="166"/>
      <c r="F214" s="71"/>
      <c r="G214" s="151"/>
      <c r="H214" s="80"/>
      <c r="Q214" s="130"/>
    </row>
    <row r="215" spans="1:17" ht="15.75">
      <c r="A215" s="104"/>
      <c r="B215" s="102"/>
      <c r="C215" s="105"/>
      <c r="D215" s="105"/>
      <c r="F215" s="78"/>
      <c r="G215" s="155"/>
      <c r="H215" s="83"/>
      <c r="I215" s="60"/>
      <c r="J215" s="60"/>
      <c r="M215" s="60"/>
      <c r="N215" s="60"/>
      <c r="O215" s="60"/>
      <c r="Q215" s="131"/>
    </row>
    <row r="216" spans="1:17" ht="15.75">
      <c r="A216" s="101"/>
      <c r="B216" s="102" t="s">
        <v>320</v>
      </c>
      <c r="C216" s="103">
        <f>953.2*0.3</f>
        <v>285.96</v>
      </c>
      <c r="D216" s="103"/>
      <c r="H216" s="71"/>
      <c r="I216" s="60"/>
      <c r="J216" s="60"/>
      <c r="M216" s="60"/>
      <c r="N216" s="60"/>
      <c r="O216" s="60"/>
      <c r="Q216" s="130"/>
    </row>
    <row r="217" spans="1:17" ht="15.75">
      <c r="A217" s="101"/>
      <c r="B217" s="102"/>
      <c r="C217" s="103"/>
      <c r="D217" s="103"/>
      <c r="H217" s="80"/>
      <c r="I217" s="60"/>
      <c r="J217" s="60"/>
      <c r="M217" s="60"/>
      <c r="N217" s="60"/>
      <c r="O217" s="60"/>
      <c r="Q217" s="130"/>
    </row>
    <row r="218" spans="1:8" ht="63.75">
      <c r="A218" s="57" t="s">
        <v>354</v>
      </c>
      <c r="B218" s="70" t="s">
        <v>372</v>
      </c>
      <c r="H218" s="80"/>
    </row>
    <row r="219" spans="1:8" ht="15.75">
      <c r="A219" s="92"/>
      <c r="B219" s="70"/>
      <c r="H219" s="80"/>
    </row>
    <row r="220" spans="2:8" ht="15.75">
      <c r="B220" s="70" t="s">
        <v>320</v>
      </c>
      <c r="C220" s="71">
        <f>0.2*(C108+790)</f>
        <v>158</v>
      </c>
      <c r="H220" s="71"/>
    </row>
    <row r="221" spans="2:8" ht="15.75" hidden="1">
      <c r="B221" s="70"/>
      <c r="H221" s="80"/>
    </row>
    <row r="222" spans="1:8" ht="106.5" customHeight="1" hidden="1">
      <c r="A222" s="57" t="s">
        <v>355</v>
      </c>
      <c r="B222" s="23" t="s">
        <v>46</v>
      </c>
      <c r="H222" s="80"/>
    </row>
    <row r="223" spans="1:8" ht="15.75" hidden="1">
      <c r="A223" s="92"/>
      <c r="B223" s="93"/>
      <c r="H223" s="80"/>
    </row>
    <row r="224" spans="2:8" ht="15.75" hidden="1">
      <c r="B224" s="70" t="s">
        <v>326</v>
      </c>
      <c r="C224" s="73">
        <f>C108</f>
        <v>0</v>
      </c>
      <c r="E224" s="127"/>
      <c r="H224" s="71"/>
    </row>
    <row r="225" spans="2:8" ht="15.75" hidden="1">
      <c r="B225" s="70"/>
      <c r="H225" s="71"/>
    </row>
    <row r="226" spans="1:8" ht="43.5" customHeight="1" hidden="1">
      <c r="A226" s="57" t="s">
        <v>47</v>
      </c>
      <c r="B226" s="23" t="s">
        <v>48</v>
      </c>
      <c r="H226" s="80"/>
    </row>
    <row r="227" spans="1:8" ht="15.75" hidden="1">
      <c r="A227" s="92"/>
      <c r="B227" s="93"/>
      <c r="H227" s="80"/>
    </row>
    <row r="228" spans="2:8" ht="15.75" hidden="1">
      <c r="B228" s="70" t="s">
        <v>326</v>
      </c>
      <c r="C228" s="73">
        <v>0</v>
      </c>
      <c r="H228" s="71"/>
    </row>
    <row r="229" spans="2:8" ht="15.75" hidden="1">
      <c r="B229" s="70"/>
      <c r="H229" s="80"/>
    </row>
    <row r="230" spans="1:8" ht="51" hidden="1">
      <c r="A230" s="57" t="s">
        <v>58</v>
      </c>
      <c r="B230" s="93" t="s">
        <v>172</v>
      </c>
      <c r="H230" s="80"/>
    </row>
    <row r="231" spans="1:8" ht="15.75" hidden="1">
      <c r="A231" s="92"/>
      <c r="B231" s="93"/>
      <c r="H231" s="80"/>
    </row>
    <row r="232" spans="2:8" ht="15.75" hidden="1">
      <c r="B232" s="70" t="s">
        <v>322</v>
      </c>
      <c r="C232" s="73">
        <f>C112</f>
        <v>0</v>
      </c>
      <c r="H232" s="71"/>
    </row>
    <row r="233" spans="2:8" ht="15.75" hidden="1">
      <c r="B233" s="70"/>
      <c r="H233" s="80"/>
    </row>
    <row r="234" spans="1:8" ht="25.5" hidden="1">
      <c r="A234" s="57" t="s">
        <v>58</v>
      </c>
      <c r="B234" s="93" t="s">
        <v>59</v>
      </c>
      <c r="H234" s="80"/>
    </row>
    <row r="235" spans="1:8" ht="15.75" hidden="1">
      <c r="A235" s="92"/>
      <c r="B235" s="93"/>
      <c r="H235" s="80"/>
    </row>
    <row r="236" spans="2:8" ht="15.75" hidden="1">
      <c r="B236" s="70" t="s">
        <v>326</v>
      </c>
      <c r="C236" s="73">
        <f>C116</f>
        <v>0</v>
      </c>
      <c r="E236" s="127"/>
      <c r="H236" s="71"/>
    </row>
    <row r="237" spans="2:8" ht="15.75">
      <c r="B237" s="70"/>
      <c r="H237" s="80"/>
    </row>
    <row r="238" spans="1:8" ht="38.25">
      <c r="A238" s="57" t="s">
        <v>28</v>
      </c>
      <c r="B238" s="93" t="s">
        <v>29</v>
      </c>
      <c r="H238" s="80"/>
    </row>
    <row r="239" spans="1:8" ht="15.75">
      <c r="A239" s="92"/>
      <c r="B239" s="93"/>
      <c r="H239" s="80"/>
    </row>
    <row r="240" spans="2:8" ht="15.75">
      <c r="B240" s="70" t="s">
        <v>326</v>
      </c>
      <c r="C240" s="71">
        <v>790</v>
      </c>
      <c r="H240" s="71"/>
    </row>
    <row r="241" spans="2:8" ht="15.75" hidden="1">
      <c r="B241" s="70"/>
      <c r="H241" s="80"/>
    </row>
    <row r="242" spans="1:8" ht="51" hidden="1">
      <c r="A242" s="57" t="s">
        <v>356</v>
      </c>
      <c r="B242" s="70" t="s">
        <v>17</v>
      </c>
      <c r="H242" s="80"/>
    </row>
    <row r="243" spans="2:8" ht="15.75" hidden="1">
      <c r="B243" s="70"/>
      <c r="H243" s="80"/>
    </row>
    <row r="244" spans="2:8" ht="15.75" hidden="1">
      <c r="B244" s="70" t="s">
        <v>326</v>
      </c>
      <c r="C244" s="73">
        <v>0</v>
      </c>
      <c r="H244" s="71"/>
    </row>
    <row r="245" spans="2:8" ht="15.75" hidden="1">
      <c r="B245" s="70"/>
      <c r="H245" s="80"/>
    </row>
    <row r="246" spans="1:8" ht="51" hidden="1">
      <c r="A246" s="57" t="s">
        <v>357</v>
      </c>
      <c r="B246" s="70" t="s">
        <v>18</v>
      </c>
      <c r="H246" s="80"/>
    </row>
    <row r="247" spans="2:8" ht="15.75" hidden="1">
      <c r="B247" s="70"/>
      <c r="H247" s="80"/>
    </row>
    <row r="248" spans="2:8" ht="15.75" hidden="1">
      <c r="B248" s="70" t="s">
        <v>326</v>
      </c>
      <c r="C248" s="73">
        <v>0</v>
      </c>
      <c r="E248" s="127"/>
      <c r="H248" s="71"/>
    </row>
    <row r="249" spans="2:8" ht="15.75">
      <c r="B249" s="70"/>
      <c r="H249" s="80"/>
    </row>
    <row r="250" spans="1:8" ht="51">
      <c r="A250" s="57" t="s">
        <v>11</v>
      </c>
      <c r="B250" s="70" t="s">
        <v>134</v>
      </c>
      <c r="H250" s="80"/>
    </row>
    <row r="251" spans="2:8" ht="15.75">
      <c r="B251" s="70"/>
      <c r="H251" s="80"/>
    </row>
    <row r="252" spans="2:8" ht="15.75">
      <c r="B252" s="70" t="s">
        <v>320</v>
      </c>
      <c r="C252" s="71">
        <f>1246.57-C216</f>
        <v>960.6099999999999</v>
      </c>
      <c r="H252" s="71"/>
    </row>
    <row r="253" spans="2:8" ht="15.75">
      <c r="B253" s="70"/>
      <c r="H253" s="80"/>
    </row>
    <row r="254" spans="1:8" ht="51">
      <c r="A254" s="57" t="s">
        <v>12</v>
      </c>
      <c r="B254" s="70" t="s">
        <v>110</v>
      </c>
      <c r="H254" s="80"/>
    </row>
    <row r="255" spans="2:8" ht="15.75">
      <c r="B255" s="70"/>
      <c r="H255" s="80"/>
    </row>
    <row r="256" spans="2:8" ht="15.75">
      <c r="B256" s="70" t="s">
        <v>326</v>
      </c>
      <c r="C256" s="71">
        <f>C104/0.15</f>
        <v>276.6666666666667</v>
      </c>
      <c r="H256" s="71"/>
    </row>
    <row r="257" spans="2:8" ht="15.75">
      <c r="B257" s="70"/>
      <c r="H257" s="80"/>
    </row>
    <row r="258" spans="1:8" ht="25.5">
      <c r="A258" s="57" t="s">
        <v>30</v>
      </c>
      <c r="B258" s="70" t="s">
        <v>343</v>
      </c>
      <c r="H258" s="80"/>
    </row>
    <row r="259" spans="2:8" ht="15.75">
      <c r="B259" s="70"/>
      <c r="H259" s="80"/>
    </row>
    <row r="260" spans="2:8" ht="15.75">
      <c r="B260" s="70" t="s">
        <v>344</v>
      </c>
      <c r="C260" s="71">
        <v>6</v>
      </c>
      <c r="H260" s="71"/>
    </row>
    <row r="261" spans="2:8" ht="15.75">
      <c r="B261" s="70"/>
      <c r="H261" s="80"/>
    </row>
    <row r="262" spans="1:17" s="83" customFormat="1" ht="63.75">
      <c r="A262" s="57" t="s">
        <v>31</v>
      </c>
      <c r="B262" s="70" t="s">
        <v>234</v>
      </c>
      <c r="C262" s="71"/>
      <c r="D262" s="71"/>
      <c r="E262" s="166"/>
      <c r="F262" s="71"/>
      <c r="G262" s="151"/>
      <c r="H262" s="80"/>
      <c r="I262" s="81"/>
      <c r="J262" s="82"/>
      <c r="M262" s="84"/>
      <c r="N262" s="84"/>
      <c r="O262" s="84"/>
      <c r="Q262" s="127"/>
    </row>
    <row r="263" spans="2:17" ht="15.75">
      <c r="B263" s="70"/>
      <c r="C263" s="78"/>
      <c r="D263" s="78"/>
      <c r="E263" s="170"/>
      <c r="F263" s="78"/>
      <c r="G263" s="155"/>
      <c r="H263" s="83"/>
      <c r="Q263" s="129"/>
    </row>
    <row r="264" spans="2:8" ht="15.75">
      <c r="B264" s="70" t="s">
        <v>341</v>
      </c>
      <c r="H264" s="71"/>
    </row>
    <row r="265" spans="2:8" ht="15.75">
      <c r="B265" s="70"/>
      <c r="H265" s="80"/>
    </row>
    <row r="266" spans="1:17" s="10" customFormat="1" ht="15.75">
      <c r="A266" s="57"/>
      <c r="B266" s="79" t="s">
        <v>321</v>
      </c>
      <c r="C266" s="75"/>
      <c r="D266" s="75"/>
      <c r="E266" s="167"/>
      <c r="F266" s="75"/>
      <c r="G266" s="148"/>
      <c r="H266" s="67"/>
      <c r="I266" s="35"/>
      <c r="J266" s="31"/>
      <c r="M266" s="39"/>
      <c r="N266" s="39"/>
      <c r="O266" s="39"/>
      <c r="Q266" s="128"/>
    </row>
    <row r="267" spans="1:17" s="10" customFormat="1" ht="15.75" hidden="1">
      <c r="A267" s="57"/>
      <c r="B267" s="79"/>
      <c r="C267" s="75"/>
      <c r="D267" s="75"/>
      <c r="E267" s="167"/>
      <c r="F267" s="75"/>
      <c r="G267" s="148"/>
      <c r="H267" s="67"/>
      <c r="I267" s="35"/>
      <c r="J267" s="31"/>
      <c r="M267" s="39"/>
      <c r="N267" s="39"/>
      <c r="O267" s="39"/>
      <c r="Q267" s="128"/>
    </row>
    <row r="268" spans="1:17" s="10" customFormat="1" ht="15.75" customHeight="1" hidden="1">
      <c r="A268" s="16" t="s">
        <v>345</v>
      </c>
      <c r="B268" s="12" t="s">
        <v>36</v>
      </c>
      <c r="C268" s="64"/>
      <c r="E268" s="163"/>
      <c r="G268" s="147"/>
      <c r="H268" s="71"/>
      <c r="I268" s="35"/>
      <c r="J268" s="31"/>
      <c r="M268" s="39"/>
      <c r="N268" s="39"/>
      <c r="O268" s="39"/>
      <c r="Q268" s="136"/>
    </row>
    <row r="269" ht="15.75" customHeight="1" hidden="1">
      <c r="H269" s="80"/>
    </row>
    <row r="270" spans="1:15" ht="63.75" hidden="1">
      <c r="A270" s="57" t="s">
        <v>358</v>
      </c>
      <c r="B270" s="70" t="s">
        <v>60</v>
      </c>
      <c r="C270" s="94"/>
      <c r="H270" s="80"/>
      <c r="I270" s="60"/>
      <c r="J270" s="60"/>
      <c r="M270" s="60"/>
      <c r="N270" s="60"/>
      <c r="O270" s="60"/>
    </row>
    <row r="271" spans="2:15" ht="15.75" hidden="1">
      <c r="B271" s="70"/>
      <c r="C271" s="94"/>
      <c r="H271" s="80"/>
      <c r="I271" s="60"/>
      <c r="J271" s="60"/>
      <c r="M271" s="60"/>
      <c r="N271" s="60"/>
      <c r="O271" s="60"/>
    </row>
    <row r="272" spans="2:15" ht="15.75" hidden="1">
      <c r="B272" s="70" t="s">
        <v>320</v>
      </c>
      <c r="C272" s="96">
        <v>0</v>
      </c>
      <c r="H272" s="71"/>
      <c r="I272" s="60"/>
      <c r="J272" s="60"/>
      <c r="M272" s="60"/>
      <c r="N272" s="60"/>
      <c r="O272" s="60"/>
    </row>
    <row r="273" ht="15.75" customHeight="1" hidden="1">
      <c r="H273" s="80"/>
    </row>
    <row r="274" spans="1:17" ht="15.75" customHeight="1" hidden="1">
      <c r="A274" s="65"/>
      <c r="B274" s="12" t="s">
        <v>61</v>
      </c>
      <c r="C274" s="75"/>
      <c r="D274" s="75"/>
      <c r="E274" s="167"/>
      <c r="F274" s="75"/>
      <c r="G274" s="148"/>
      <c r="Q274" s="128"/>
    </row>
    <row r="275" spans="1:17" ht="15.75" customHeight="1">
      <c r="A275" s="65"/>
      <c r="B275" s="12"/>
      <c r="C275" s="75"/>
      <c r="D275" s="75"/>
      <c r="E275" s="167"/>
      <c r="F275" s="75"/>
      <c r="G275" s="148"/>
      <c r="Q275" s="128"/>
    </row>
    <row r="276" spans="1:17" ht="15.75">
      <c r="A276" s="16" t="s">
        <v>345</v>
      </c>
      <c r="B276" s="12" t="s">
        <v>318</v>
      </c>
      <c r="C276" s="64"/>
      <c r="D276" s="10"/>
      <c r="E276" s="163"/>
      <c r="F276" s="10"/>
      <c r="G276" s="147"/>
      <c r="H276" s="10"/>
      <c r="Q276" s="136"/>
    </row>
    <row r="277" spans="1:17" ht="15.75">
      <c r="A277" s="16"/>
      <c r="B277" s="12"/>
      <c r="C277" s="64"/>
      <c r="D277" s="10"/>
      <c r="E277" s="163"/>
      <c r="F277" s="10"/>
      <c r="G277" s="147"/>
      <c r="H277" s="10"/>
      <c r="Q277" s="136"/>
    </row>
    <row r="278" spans="1:8" ht="67.5" customHeight="1">
      <c r="A278" s="57" t="s">
        <v>0</v>
      </c>
      <c r="B278" s="95" t="s">
        <v>2</v>
      </c>
      <c r="H278" s="80"/>
    </row>
    <row r="279" spans="2:8" ht="15.75">
      <c r="B279" s="70"/>
      <c r="H279" s="80"/>
    </row>
    <row r="280" spans="2:8" ht="15.75">
      <c r="B280" s="70" t="s">
        <v>322</v>
      </c>
      <c r="C280" s="71">
        <v>513.5</v>
      </c>
      <c r="H280" s="71"/>
    </row>
    <row r="281" spans="2:8" ht="15.75" hidden="1">
      <c r="B281" s="70"/>
      <c r="H281" s="71"/>
    </row>
    <row r="282" spans="1:13" ht="89.25" hidden="1">
      <c r="A282" s="57" t="s">
        <v>1</v>
      </c>
      <c r="B282" s="95" t="s">
        <v>3</v>
      </c>
      <c r="H282" s="80"/>
      <c r="K282" s="13"/>
      <c r="M282" s="95"/>
    </row>
    <row r="283" spans="2:8" ht="15.75" hidden="1">
      <c r="B283" s="70"/>
      <c r="H283" s="80"/>
    </row>
    <row r="284" spans="2:8" ht="15.75" hidden="1">
      <c r="B284" s="70" t="s">
        <v>322</v>
      </c>
      <c r="C284" s="73">
        <v>0</v>
      </c>
      <c r="H284" s="71"/>
    </row>
    <row r="285" spans="1:17" ht="15.75" hidden="1">
      <c r="A285" s="16"/>
      <c r="B285" s="12"/>
      <c r="C285" s="64"/>
      <c r="D285" s="10"/>
      <c r="E285" s="163"/>
      <c r="F285" s="10"/>
      <c r="G285" s="147"/>
      <c r="H285" s="10"/>
      <c r="Q285" s="136"/>
    </row>
    <row r="286" spans="1:8" ht="67.5" customHeight="1" hidden="1">
      <c r="A286" s="57" t="s">
        <v>358</v>
      </c>
      <c r="B286" s="95" t="s">
        <v>221</v>
      </c>
      <c r="H286" s="80"/>
    </row>
    <row r="287" spans="2:8" ht="15.75" hidden="1">
      <c r="B287" s="70"/>
      <c r="H287" s="80"/>
    </row>
    <row r="288" spans="2:8" ht="15.75" hidden="1">
      <c r="B288" s="70" t="s">
        <v>322</v>
      </c>
      <c r="C288" s="73">
        <v>0</v>
      </c>
      <c r="H288" s="71"/>
    </row>
    <row r="289" spans="2:8" ht="15.75" hidden="1">
      <c r="B289" s="70"/>
      <c r="H289" s="71"/>
    </row>
    <row r="290" spans="1:13" ht="89.25" hidden="1">
      <c r="A290" s="57" t="s">
        <v>248</v>
      </c>
      <c r="B290" s="95" t="s">
        <v>249</v>
      </c>
      <c r="H290" s="80"/>
      <c r="K290" s="13"/>
      <c r="M290" s="95"/>
    </row>
    <row r="291" spans="2:8" ht="15.75" hidden="1">
      <c r="B291" s="70"/>
      <c r="H291" s="80"/>
    </row>
    <row r="292" spans="2:8" ht="15.75" hidden="1">
      <c r="B292" s="70" t="s">
        <v>322</v>
      </c>
      <c r="C292" s="73">
        <v>0</v>
      </c>
      <c r="H292" s="71"/>
    </row>
    <row r="293" spans="2:8" ht="15.75" hidden="1">
      <c r="B293" s="70"/>
      <c r="C293" s="73"/>
      <c r="H293" s="71"/>
    </row>
    <row r="294" spans="1:13" ht="89.25" hidden="1">
      <c r="A294" s="57" t="s">
        <v>205</v>
      </c>
      <c r="B294" s="95" t="s">
        <v>206</v>
      </c>
      <c r="H294" s="80"/>
      <c r="K294" s="13"/>
      <c r="M294" s="95"/>
    </row>
    <row r="295" spans="2:8" ht="15.75" hidden="1">
      <c r="B295" s="70"/>
      <c r="H295" s="80"/>
    </row>
    <row r="296" spans="2:8" ht="15.75" hidden="1">
      <c r="B296" s="70" t="s">
        <v>322</v>
      </c>
      <c r="C296" s="73">
        <v>0</v>
      </c>
      <c r="E296" s="127"/>
      <c r="H296" s="71"/>
    </row>
    <row r="297" spans="2:8" ht="15.75" hidden="1">
      <c r="B297" s="70"/>
      <c r="H297" s="71"/>
    </row>
    <row r="298" spans="1:11" ht="63.75" hidden="1">
      <c r="A298" s="57" t="s">
        <v>98</v>
      </c>
      <c r="B298" s="95" t="s">
        <v>99</v>
      </c>
      <c r="H298" s="80"/>
      <c r="K298" s="70"/>
    </row>
    <row r="299" spans="2:8" ht="15.75" hidden="1">
      <c r="B299" s="70"/>
      <c r="H299" s="80"/>
    </row>
    <row r="300" spans="2:17" ht="15.75" hidden="1">
      <c r="B300" s="70" t="s">
        <v>322</v>
      </c>
      <c r="C300" s="73">
        <v>0</v>
      </c>
      <c r="H300" s="71"/>
      <c r="Q300" s="139"/>
    </row>
    <row r="301" spans="2:8" ht="15.75" hidden="1">
      <c r="B301" s="70"/>
      <c r="C301" s="73"/>
      <c r="H301" s="71"/>
    </row>
    <row r="302" spans="1:8" ht="63.75" hidden="1">
      <c r="A302" s="57" t="s">
        <v>261</v>
      </c>
      <c r="B302" s="95" t="s">
        <v>263</v>
      </c>
      <c r="H302" s="80"/>
    </row>
    <row r="303" spans="2:8" ht="15.75" hidden="1">
      <c r="B303" s="70"/>
      <c r="H303" s="80"/>
    </row>
    <row r="304" spans="2:8" ht="15.75" hidden="1">
      <c r="B304" s="70" t="s">
        <v>322</v>
      </c>
      <c r="C304" s="73">
        <v>0</v>
      </c>
      <c r="H304" s="71"/>
    </row>
    <row r="305" spans="2:8" ht="15.75" hidden="1">
      <c r="B305" s="70"/>
      <c r="C305" s="73"/>
      <c r="H305" s="71"/>
    </row>
    <row r="306" spans="1:11" ht="63.75" hidden="1">
      <c r="A306" s="57" t="s">
        <v>33</v>
      </c>
      <c r="B306" s="95" t="s">
        <v>174</v>
      </c>
      <c r="H306" s="80"/>
      <c r="K306" s="13"/>
    </row>
    <row r="307" spans="2:8" ht="15.75" hidden="1">
      <c r="B307" s="70"/>
      <c r="H307" s="80"/>
    </row>
    <row r="308" spans="2:8" ht="15.75" hidden="1">
      <c r="B308" s="70" t="s">
        <v>322</v>
      </c>
      <c r="C308" s="73">
        <v>0</v>
      </c>
      <c r="E308" s="127"/>
      <c r="H308" s="71"/>
    </row>
    <row r="309" spans="2:8" ht="15.75" hidden="1">
      <c r="B309" s="70"/>
      <c r="C309" s="73"/>
      <c r="H309" s="71"/>
    </row>
    <row r="310" spans="1:13" ht="89.25" hidden="1">
      <c r="A310" s="57" t="s">
        <v>34</v>
      </c>
      <c r="B310" s="95" t="s">
        <v>204</v>
      </c>
      <c r="H310" s="80"/>
      <c r="K310" s="13"/>
      <c r="M310" s="95"/>
    </row>
    <row r="311" spans="2:8" ht="15.75" hidden="1">
      <c r="B311" s="70"/>
      <c r="H311" s="80"/>
    </row>
    <row r="312" spans="2:8" ht="15.75" hidden="1">
      <c r="B312" s="70" t="s">
        <v>322</v>
      </c>
      <c r="C312" s="73">
        <v>0</v>
      </c>
      <c r="E312" s="127"/>
      <c r="H312" s="71"/>
    </row>
    <row r="313" spans="1:17" ht="15.75" hidden="1">
      <c r="A313" s="16"/>
      <c r="B313" s="12"/>
      <c r="C313" s="64"/>
      <c r="D313" s="10"/>
      <c r="F313" s="10"/>
      <c r="G313" s="147"/>
      <c r="H313" s="10"/>
      <c r="Q313" s="136"/>
    </row>
    <row r="314" spans="1:11" ht="63.75" hidden="1">
      <c r="A314" s="57" t="s">
        <v>175</v>
      </c>
      <c r="B314" s="95" t="s">
        <v>62</v>
      </c>
      <c r="H314" s="80"/>
      <c r="K314" s="13"/>
    </row>
    <row r="315" spans="2:8" ht="15.75" hidden="1">
      <c r="B315" s="70"/>
      <c r="H315" s="80"/>
    </row>
    <row r="316" spans="2:8" ht="15.75" hidden="1">
      <c r="B316" s="70" t="s">
        <v>322</v>
      </c>
      <c r="C316" s="73">
        <v>0</v>
      </c>
      <c r="E316" s="127"/>
      <c r="H316" s="71"/>
    </row>
    <row r="317" spans="2:8" ht="15.75" hidden="1">
      <c r="B317" s="70"/>
      <c r="C317" s="73"/>
      <c r="H317" s="71"/>
    </row>
    <row r="318" spans="1:11" ht="89.25" hidden="1">
      <c r="A318" s="57" t="s">
        <v>302</v>
      </c>
      <c r="B318" s="95" t="s">
        <v>214</v>
      </c>
      <c r="H318" s="80"/>
      <c r="K318" s="13"/>
    </row>
    <row r="319" spans="2:8" ht="15.75" hidden="1">
      <c r="B319" s="70"/>
      <c r="H319" s="80"/>
    </row>
    <row r="320" spans="2:8" ht="15.75" hidden="1">
      <c r="B320" s="70" t="s">
        <v>322</v>
      </c>
      <c r="C320" s="73">
        <v>0</v>
      </c>
      <c r="H320" s="71"/>
    </row>
    <row r="321" spans="2:17" ht="15.75" hidden="1">
      <c r="B321" s="70"/>
      <c r="C321" s="73"/>
      <c r="H321" s="71"/>
      <c r="Q321" s="139"/>
    </row>
    <row r="322" spans="1:8" ht="63.75" hidden="1">
      <c r="A322" s="57" t="s">
        <v>303</v>
      </c>
      <c r="B322" s="95" t="s">
        <v>293</v>
      </c>
      <c r="H322" s="80"/>
    </row>
    <row r="323" spans="2:8" ht="15.75" hidden="1">
      <c r="B323" s="70"/>
      <c r="H323" s="80"/>
    </row>
    <row r="324" spans="2:8" ht="15.75" hidden="1">
      <c r="B324" s="70" t="s">
        <v>322</v>
      </c>
      <c r="C324" s="73">
        <v>0</v>
      </c>
      <c r="E324" s="127"/>
      <c r="H324" s="71"/>
    </row>
    <row r="325" spans="2:17" ht="15.75" hidden="1">
      <c r="B325" s="70"/>
      <c r="C325" s="73"/>
      <c r="H325" s="71"/>
      <c r="Q325" s="139"/>
    </row>
    <row r="326" spans="1:8" ht="63.75" hidden="1">
      <c r="A326" s="57" t="s">
        <v>82</v>
      </c>
      <c r="B326" s="95" t="s">
        <v>294</v>
      </c>
      <c r="H326" s="80"/>
    </row>
    <row r="327" spans="2:8" ht="15.75" hidden="1">
      <c r="B327" s="70"/>
      <c r="H327" s="80"/>
    </row>
    <row r="328" spans="2:8" ht="15.75" hidden="1">
      <c r="B328" s="70" t="s">
        <v>322</v>
      </c>
      <c r="C328" s="73">
        <v>0</v>
      </c>
      <c r="H328" s="71"/>
    </row>
    <row r="329" spans="2:8" ht="15.75" hidden="1">
      <c r="B329" s="70"/>
      <c r="C329" s="73"/>
      <c r="H329" s="71"/>
    </row>
    <row r="330" spans="1:11" ht="89.25" hidden="1">
      <c r="A330" s="57" t="s">
        <v>279</v>
      </c>
      <c r="B330" s="95" t="s">
        <v>215</v>
      </c>
      <c r="H330" s="80"/>
      <c r="K330" s="70"/>
    </row>
    <row r="331" spans="2:8" ht="15.75" hidden="1">
      <c r="B331" s="70"/>
      <c r="H331" s="80"/>
    </row>
    <row r="332" spans="2:8" ht="15.75" hidden="1">
      <c r="B332" s="70" t="s">
        <v>322</v>
      </c>
      <c r="C332" s="73">
        <v>0</v>
      </c>
      <c r="E332" s="127"/>
      <c r="H332" s="71"/>
    </row>
    <row r="333" spans="2:17" ht="15.75" hidden="1">
      <c r="B333" s="70"/>
      <c r="C333" s="73"/>
      <c r="H333" s="71"/>
      <c r="Q333" s="139"/>
    </row>
    <row r="334" spans="1:11" ht="76.5" hidden="1">
      <c r="A334" s="57" t="s">
        <v>359</v>
      </c>
      <c r="B334" s="95" t="s">
        <v>365</v>
      </c>
      <c r="H334" s="80"/>
      <c r="K334" s="70"/>
    </row>
    <row r="335" spans="2:11" ht="15.75" hidden="1">
      <c r="B335" s="95"/>
      <c r="H335" s="80"/>
      <c r="K335" s="70"/>
    </row>
    <row r="336" spans="2:8" ht="38.25" hidden="1">
      <c r="B336" s="70" t="s">
        <v>368</v>
      </c>
      <c r="H336" s="80"/>
    </row>
    <row r="337" spans="2:8" ht="15.75" hidden="1">
      <c r="B337" s="70" t="s">
        <v>322</v>
      </c>
      <c r="C337" s="73">
        <v>0</v>
      </c>
      <c r="H337" s="71"/>
    </row>
    <row r="338" spans="2:8" ht="15.75" hidden="1">
      <c r="B338" s="70"/>
      <c r="C338" s="73"/>
      <c r="H338" s="71"/>
    </row>
    <row r="339" spans="2:8" ht="25.5" hidden="1">
      <c r="B339" s="70" t="s">
        <v>363</v>
      </c>
      <c r="C339" s="73"/>
      <c r="H339" s="71"/>
    </row>
    <row r="340" spans="2:8" ht="15.75" hidden="1">
      <c r="B340" s="70" t="s">
        <v>326</v>
      </c>
      <c r="C340" s="73">
        <v>0</v>
      </c>
      <c r="H340" s="71"/>
    </row>
    <row r="341" spans="2:8" ht="15.75" hidden="1">
      <c r="B341" s="70"/>
      <c r="C341" s="73"/>
      <c r="H341" s="71"/>
    </row>
    <row r="342" spans="2:8" ht="76.5" hidden="1">
      <c r="B342" s="70" t="s">
        <v>369</v>
      </c>
      <c r="C342" s="73"/>
      <c r="H342" s="71"/>
    </row>
    <row r="343" spans="2:8" ht="15.75" hidden="1">
      <c r="B343" s="70" t="s">
        <v>364</v>
      </c>
      <c r="C343" s="73">
        <v>0</v>
      </c>
      <c r="H343" s="71"/>
    </row>
    <row r="344" spans="2:8" ht="15.75" hidden="1">
      <c r="B344" s="70"/>
      <c r="C344" s="73"/>
      <c r="H344" s="71"/>
    </row>
    <row r="345" spans="2:8" ht="51" hidden="1">
      <c r="B345" s="70" t="s">
        <v>366</v>
      </c>
      <c r="C345" s="73"/>
      <c r="H345" s="71"/>
    </row>
    <row r="346" spans="2:8" ht="15.75" hidden="1">
      <c r="B346" s="70" t="s">
        <v>323</v>
      </c>
      <c r="C346" s="73">
        <v>0</v>
      </c>
      <c r="E346" s="127"/>
      <c r="H346" s="71"/>
    </row>
    <row r="347" spans="2:8" ht="15.75" hidden="1">
      <c r="B347" s="70"/>
      <c r="C347" s="73"/>
      <c r="H347" s="71"/>
    </row>
    <row r="348" spans="2:8" ht="63.75" hidden="1">
      <c r="B348" s="70" t="s">
        <v>367</v>
      </c>
      <c r="C348" s="73"/>
      <c r="H348" s="71"/>
    </row>
    <row r="349" spans="2:8" ht="15.75" hidden="1">
      <c r="B349" s="70" t="s">
        <v>364</v>
      </c>
      <c r="C349" s="73">
        <v>0</v>
      </c>
      <c r="H349" s="71"/>
    </row>
    <row r="350" spans="2:17" ht="15.75" hidden="1">
      <c r="B350" s="70"/>
      <c r="H350" s="71"/>
      <c r="Q350" s="139"/>
    </row>
    <row r="351" spans="1:8" ht="63.75" hidden="1">
      <c r="A351" s="57" t="s">
        <v>265</v>
      </c>
      <c r="B351" s="95" t="s">
        <v>63</v>
      </c>
      <c r="H351" s="80"/>
    </row>
    <row r="352" spans="2:8" ht="15.75" hidden="1">
      <c r="B352" s="70"/>
      <c r="H352" s="80"/>
    </row>
    <row r="353" spans="2:8" ht="15.75" hidden="1">
      <c r="B353" s="70" t="s">
        <v>322</v>
      </c>
      <c r="C353" s="73">
        <v>0</v>
      </c>
      <c r="H353" s="71"/>
    </row>
    <row r="354" spans="2:17" ht="15.75" hidden="1">
      <c r="B354" s="70"/>
      <c r="H354" s="71"/>
      <c r="Q354" s="139"/>
    </row>
    <row r="355" spans="1:8" ht="63.75" hidden="1">
      <c r="A355" s="57" t="s">
        <v>266</v>
      </c>
      <c r="B355" s="95" t="s">
        <v>64</v>
      </c>
      <c r="H355" s="80"/>
    </row>
    <row r="356" spans="2:8" ht="15.75" hidden="1">
      <c r="B356" s="70"/>
      <c r="H356" s="80"/>
    </row>
    <row r="357" spans="2:8" ht="15.75" hidden="1">
      <c r="B357" s="70" t="s">
        <v>322</v>
      </c>
      <c r="C357" s="73">
        <v>0</v>
      </c>
      <c r="E357" s="127"/>
      <c r="H357" s="71"/>
    </row>
    <row r="358" spans="2:8" ht="15.75" hidden="1">
      <c r="B358" s="70"/>
      <c r="C358" s="73"/>
      <c r="H358" s="71"/>
    </row>
    <row r="359" spans="1:8" ht="63.75" hidden="1">
      <c r="A359" s="57" t="s">
        <v>267</v>
      </c>
      <c r="B359" s="95" t="s">
        <v>263</v>
      </c>
      <c r="H359" s="80"/>
    </row>
    <row r="360" spans="2:8" ht="15.75" hidden="1">
      <c r="B360" s="70"/>
      <c r="H360" s="80"/>
    </row>
    <row r="361" spans="2:8" ht="15.75" hidden="1">
      <c r="B361" s="70" t="s">
        <v>322</v>
      </c>
      <c r="C361" s="73">
        <v>0</v>
      </c>
      <c r="H361" s="71"/>
    </row>
    <row r="362" spans="2:8" ht="15.75" hidden="1">
      <c r="B362" s="70"/>
      <c r="C362" s="73"/>
      <c r="H362" s="71"/>
    </row>
    <row r="363" spans="1:17" s="8" customFormat="1" ht="63.75" hidden="1">
      <c r="A363" s="9" t="s">
        <v>268</v>
      </c>
      <c r="B363" s="13" t="s">
        <v>270</v>
      </c>
      <c r="C363" s="97"/>
      <c r="D363" s="6"/>
      <c r="E363" s="166"/>
      <c r="F363" s="6"/>
      <c r="G363" s="158"/>
      <c r="H363" s="22"/>
      <c r="I363" s="34"/>
      <c r="J363" s="30"/>
      <c r="M363" s="38"/>
      <c r="N363" s="38"/>
      <c r="O363" s="38"/>
      <c r="Q363" s="134"/>
    </row>
    <row r="364" spans="1:17" s="8" customFormat="1" ht="15.75" hidden="1">
      <c r="A364" s="9"/>
      <c r="B364" s="13"/>
      <c r="C364" s="97"/>
      <c r="D364" s="6"/>
      <c r="E364" s="166"/>
      <c r="F364" s="6"/>
      <c r="G364" s="158"/>
      <c r="H364" s="22"/>
      <c r="I364" s="34"/>
      <c r="J364" s="30"/>
      <c r="M364" s="38"/>
      <c r="N364" s="38"/>
      <c r="O364" s="38"/>
      <c r="Q364" s="134"/>
    </row>
    <row r="365" spans="1:17" s="8" customFormat="1" ht="15.75" hidden="1">
      <c r="A365" s="9"/>
      <c r="B365" s="13" t="s">
        <v>322</v>
      </c>
      <c r="C365" s="98">
        <v>0</v>
      </c>
      <c r="D365" s="6"/>
      <c r="E365" s="166"/>
      <c r="F365" s="6"/>
      <c r="G365" s="158"/>
      <c r="H365" s="6"/>
      <c r="I365" s="34"/>
      <c r="J365" s="30"/>
      <c r="M365" s="38"/>
      <c r="N365" s="38"/>
      <c r="O365" s="38"/>
      <c r="Q365" s="134"/>
    </row>
    <row r="366" spans="1:17" s="8" customFormat="1" ht="15.75" hidden="1">
      <c r="A366" s="11"/>
      <c r="B366" s="20"/>
      <c r="C366" s="20"/>
      <c r="D366" s="19"/>
      <c r="E366" s="166"/>
      <c r="F366" s="19"/>
      <c r="G366" s="159"/>
      <c r="H366" s="19"/>
      <c r="I366" s="34"/>
      <c r="J366" s="30"/>
      <c r="M366" s="38"/>
      <c r="N366" s="38"/>
      <c r="O366" s="38"/>
      <c r="Q366" s="140"/>
    </row>
    <row r="367" spans="1:17" s="8" customFormat="1" ht="63.75" hidden="1">
      <c r="A367" s="9" t="s">
        <v>305</v>
      </c>
      <c r="B367" s="13" t="s">
        <v>271</v>
      </c>
      <c r="C367" s="97"/>
      <c r="D367" s="6"/>
      <c r="E367" s="166"/>
      <c r="F367" s="6"/>
      <c r="G367" s="158"/>
      <c r="H367" s="22"/>
      <c r="I367" s="34"/>
      <c r="J367" s="30"/>
      <c r="M367" s="38"/>
      <c r="N367" s="38"/>
      <c r="O367" s="38"/>
      <c r="Q367" s="134"/>
    </row>
    <row r="368" spans="1:17" s="8" customFormat="1" ht="15.75" hidden="1">
      <c r="A368" s="9"/>
      <c r="B368" s="13"/>
      <c r="C368" s="97"/>
      <c r="D368" s="6"/>
      <c r="E368" s="166"/>
      <c r="F368" s="6"/>
      <c r="G368" s="158"/>
      <c r="H368" s="22"/>
      <c r="I368" s="34"/>
      <c r="J368" s="30"/>
      <c r="M368" s="38"/>
      <c r="N368" s="38"/>
      <c r="O368" s="38"/>
      <c r="Q368" s="134"/>
    </row>
    <row r="369" spans="1:17" s="8" customFormat="1" ht="15.75" hidden="1">
      <c r="A369" s="9"/>
      <c r="B369" s="13" t="s">
        <v>322</v>
      </c>
      <c r="C369" s="98">
        <v>0</v>
      </c>
      <c r="D369" s="6"/>
      <c r="E369" s="127"/>
      <c r="F369" s="6"/>
      <c r="G369" s="158"/>
      <c r="H369" s="6"/>
      <c r="I369" s="34"/>
      <c r="J369" s="30"/>
      <c r="M369" s="38"/>
      <c r="N369" s="38"/>
      <c r="O369" s="38"/>
      <c r="Q369" s="134"/>
    </row>
    <row r="370" spans="1:17" s="8" customFormat="1" ht="15.75" hidden="1">
      <c r="A370" s="9"/>
      <c r="B370" s="13"/>
      <c r="C370" s="97"/>
      <c r="D370" s="6"/>
      <c r="E370" s="166"/>
      <c r="F370" s="6"/>
      <c r="G370" s="158"/>
      <c r="H370" s="6"/>
      <c r="I370" s="34"/>
      <c r="J370" s="30"/>
      <c r="M370" s="38"/>
      <c r="N370" s="38"/>
      <c r="O370" s="38"/>
      <c r="Q370" s="134"/>
    </row>
    <row r="371" spans="1:17" s="8" customFormat="1" ht="76.5" hidden="1">
      <c r="A371" s="9" t="s">
        <v>269</v>
      </c>
      <c r="B371" s="13" t="s">
        <v>83</v>
      </c>
      <c r="C371" s="6"/>
      <c r="D371" s="6"/>
      <c r="E371" s="166"/>
      <c r="F371" s="6"/>
      <c r="G371" s="141"/>
      <c r="H371" s="22"/>
      <c r="Q371" s="134"/>
    </row>
    <row r="372" spans="1:17" s="8" customFormat="1" ht="15.75" hidden="1">
      <c r="A372" s="9"/>
      <c r="B372" s="13"/>
      <c r="C372" s="6"/>
      <c r="D372" s="6"/>
      <c r="E372" s="166"/>
      <c r="F372" s="6"/>
      <c r="G372" s="141"/>
      <c r="H372" s="22"/>
      <c r="Q372" s="134"/>
    </row>
    <row r="373" spans="1:17" s="8" customFormat="1" ht="15.75" hidden="1">
      <c r="A373" s="9"/>
      <c r="B373" s="13" t="s">
        <v>322</v>
      </c>
      <c r="C373" s="7">
        <v>0</v>
      </c>
      <c r="D373" s="6"/>
      <c r="E373" s="127"/>
      <c r="F373" s="6"/>
      <c r="G373" s="141"/>
      <c r="H373" s="6"/>
      <c r="Q373" s="134"/>
    </row>
    <row r="374" spans="1:17" s="8" customFormat="1" ht="15.75" hidden="1">
      <c r="A374" s="11"/>
      <c r="B374" s="20"/>
      <c r="C374" s="20"/>
      <c r="D374" s="19"/>
      <c r="E374" s="166"/>
      <c r="F374" s="19"/>
      <c r="G374" s="159"/>
      <c r="H374" s="19"/>
      <c r="I374" s="34"/>
      <c r="J374" s="30"/>
      <c r="M374" s="38"/>
      <c r="N374" s="38"/>
      <c r="O374" s="38"/>
      <c r="Q374" s="140"/>
    </row>
    <row r="375" spans="1:17" s="8" customFormat="1" ht="63.75" hidden="1">
      <c r="A375" s="9" t="s">
        <v>280</v>
      </c>
      <c r="B375" s="13" t="s">
        <v>274</v>
      </c>
      <c r="C375" s="97"/>
      <c r="D375" s="6"/>
      <c r="E375" s="166"/>
      <c r="F375" s="6"/>
      <c r="G375" s="158"/>
      <c r="H375" s="22"/>
      <c r="I375" s="34"/>
      <c r="J375" s="30"/>
      <c r="M375" s="38"/>
      <c r="N375" s="38"/>
      <c r="O375" s="38"/>
      <c r="Q375" s="134"/>
    </row>
    <row r="376" spans="1:17" s="8" customFormat="1" ht="15.75" hidden="1">
      <c r="A376" s="9"/>
      <c r="B376" s="13"/>
      <c r="C376" s="97"/>
      <c r="D376" s="6"/>
      <c r="E376" s="166"/>
      <c r="F376" s="6"/>
      <c r="G376" s="158"/>
      <c r="H376" s="22"/>
      <c r="I376" s="34"/>
      <c r="J376" s="30"/>
      <c r="M376" s="38"/>
      <c r="N376" s="38"/>
      <c r="O376" s="38"/>
      <c r="Q376" s="134"/>
    </row>
    <row r="377" spans="1:17" s="8" customFormat="1" ht="15.75" hidden="1">
      <c r="A377" s="9"/>
      <c r="B377" s="13" t="s">
        <v>322</v>
      </c>
      <c r="C377" s="98">
        <v>0</v>
      </c>
      <c r="D377" s="6"/>
      <c r="E377" s="166"/>
      <c r="F377" s="6"/>
      <c r="G377" s="158"/>
      <c r="H377" s="6"/>
      <c r="I377" s="34"/>
      <c r="J377" s="30"/>
      <c r="M377" s="38"/>
      <c r="N377" s="38"/>
      <c r="O377" s="38"/>
      <c r="Q377" s="134"/>
    </row>
    <row r="378" spans="1:17" s="8" customFormat="1" ht="15.75" hidden="1">
      <c r="A378" s="11"/>
      <c r="B378" s="20"/>
      <c r="C378" s="20"/>
      <c r="D378" s="19"/>
      <c r="E378" s="166"/>
      <c r="F378" s="19"/>
      <c r="G378" s="159"/>
      <c r="H378" s="19"/>
      <c r="I378" s="34"/>
      <c r="J378" s="21"/>
      <c r="M378" s="38"/>
      <c r="N378" s="38"/>
      <c r="O378" s="38"/>
      <c r="Q378" s="140"/>
    </row>
    <row r="379" spans="1:17" s="8" customFormat="1" ht="63.75" hidden="1">
      <c r="A379" s="9" t="s">
        <v>281</v>
      </c>
      <c r="B379" s="13" t="s">
        <v>272</v>
      </c>
      <c r="C379" s="97"/>
      <c r="D379" s="6"/>
      <c r="E379" s="166"/>
      <c r="F379" s="6"/>
      <c r="G379" s="158"/>
      <c r="H379" s="22"/>
      <c r="I379" s="34"/>
      <c r="J379" s="30"/>
      <c r="M379" s="38"/>
      <c r="N379" s="38"/>
      <c r="O379" s="38"/>
      <c r="Q379" s="134"/>
    </row>
    <row r="380" spans="1:17" s="8" customFormat="1" ht="15.75" hidden="1">
      <c r="A380" s="9"/>
      <c r="B380" s="13"/>
      <c r="C380" s="97"/>
      <c r="D380" s="6"/>
      <c r="E380" s="166"/>
      <c r="F380" s="6"/>
      <c r="G380" s="158"/>
      <c r="H380" s="22"/>
      <c r="I380" s="34"/>
      <c r="J380" s="30"/>
      <c r="M380" s="38"/>
      <c r="N380" s="38"/>
      <c r="O380" s="38"/>
      <c r="Q380" s="134"/>
    </row>
    <row r="381" spans="1:17" s="8" customFormat="1" ht="15.75" hidden="1">
      <c r="A381" s="9"/>
      <c r="B381" s="13" t="s">
        <v>322</v>
      </c>
      <c r="C381" s="98">
        <v>0</v>
      </c>
      <c r="D381" s="6"/>
      <c r="E381" s="166"/>
      <c r="F381" s="6"/>
      <c r="G381" s="158"/>
      <c r="H381" s="6"/>
      <c r="I381" s="34"/>
      <c r="J381" s="30"/>
      <c r="M381" s="38"/>
      <c r="N381" s="38"/>
      <c r="O381" s="38"/>
      <c r="Q381" s="134"/>
    </row>
    <row r="382" spans="1:17" s="8" customFormat="1" ht="15.75" hidden="1">
      <c r="A382" s="11"/>
      <c r="B382" s="20"/>
      <c r="C382" s="20"/>
      <c r="D382" s="19"/>
      <c r="E382" s="166"/>
      <c r="F382" s="19"/>
      <c r="G382" s="159"/>
      <c r="H382" s="19"/>
      <c r="I382" s="34"/>
      <c r="J382" s="30"/>
      <c r="M382" s="38"/>
      <c r="N382" s="38"/>
      <c r="O382" s="38"/>
      <c r="Q382" s="140"/>
    </row>
    <row r="383" spans="1:17" s="8" customFormat="1" ht="63.75" hidden="1">
      <c r="A383" s="9" t="s">
        <v>282</v>
      </c>
      <c r="B383" s="13" t="s">
        <v>273</v>
      </c>
      <c r="C383" s="97"/>
      <c r="D383" s="6"/>
      <c r="E383" s="166"/>
      <c r="F383" s="6"/>
      <c r="G383" s="158"/>
      <c r="H383" s="22"/>
      <c r="I383" s="34"/>
      <c r="J383" s="30"/>
      <c r="M383" s="38"/>
      <c r="N383" s="38"/>
      <c r="O383" s="38"/>
      <c r="Q383" s="134"/>
    </row>
    <row r="384" spans="1:17" s="8" customFormat="1" ht="15.75" hidden="1">
      <c r="A384" s="9"/>
      <c r="B384" s="13"/>
      <c r="C384" s="97"/>
      <c r="D384" s="6"/>
      <c r="E384" s="166"/>
      <c r="F384" s="6"/>
      <c r="G384" s="158"/>
      <c r="H384" s="22"/>
      <c r="I384" s="34"/>
      <c r="J384" s="30"/>
      <c r="M384" s="38"/>
      <c r="N384" s="38"/>
      <c r="O384" s="38"/>
      <c r="Q384" s="134"/>
    </row>
    <row r="385" spans="1:17" s="8" customFormat="1" ht="15.75" hidden="1">
      <c r="A385" s="9"/>
      <c r="B385" s="13" t="s">
        <v>322</v>
      </c>
      <c r="C385" s="98">
        <v>0</v>
      </c>
      <c r="D385" s="6"/>
      <c r="E385" s="166"/>
      <c r="F385" s="6"/>
      <c r="G385" s="158"/>
      <c r="H385" s="6"/>
      <c r="I385" s="34"/>
      <c r="J385" s="30"/>
      <c r="M385" s="38"/>
      <c r="N385" s="38"/>
      <c r="O385" s="38"/>
      <c r="Q385" s="134"/>
    </row>
    <row r="386" spans="1:17" s="8" customFormat="1" ht="15.75" hidden="1">
      <c r="A386" s="11"/>
      <c r="B386" s="20"/>
      <c r="C386" s="20"/>
      <c r="D386" s="19"/>
      <c r="E386" s="166"/>
      <c r="F386" s="19"/>
      <c r="G386" s="159"/>
      <c r="H386" s="19"/>
      <c r="I386" s="34"/>
      <c r="J386" s="30"/>
      <c r="M386" s="38"/>
      <c r="N386" s="38"/>
      <c r="O386" s="38"/>
      <c r="Q386" s="140"/>
    </row>
    <row r="387" spans="1:17" s="8" customFormat="1" ht="63.75" hidden="1">
      <c r="A387" s="9" t="s">
        <v>360</v>
      </c>
      <c r="B387" s="13" t="s">
        <v>275</v>
      </c>
      <c r="C387" s="97"/>
      <c r="D387" s="6"/>
      <c r="E387" s="166"/>
      <c r="F387" s="6"/>
      <c r="G387" s="158"/>
      <c r="H387" s="22"/>
      <c r="I387" s="34"/>
      <c r="J387" s="30"/>
      <c r="M387" s="38"/>
      <c r="N387" s="38"/>
      <c r="O387" s="38"/>
      <c r="Q387" s="134"/>
    </row>
    <row r="388" spans="1:17" s="8" customFormat="1" ht="15.75" hidden="1">
      <c r="A388" s="9"/>
      <c r="B388" s="13"/>
      <c r="C388" s="97"/>
      <c r="D388" s="6"/>
      <c r="E388" s="166"/>
      <c r="F388" s="6"/>
      <c r="G388" s="158"/>
      <c r="H388" s="22"/>
      <c r="I388" s="34"/>
      <c r="J388" s="30"/>
      <c r="M388" s="38"/>
      <c r="N388" s="38"/>
      <c r="O388" s="38"/>
      <c r="Q388" s="134"/>
    </row>
    <row r="389" spans="1:17" s="8" customFormat="1" ht="15.75" hidden="1">
      <c r="A389" s="9"/>
      <c r="B389" s="13" t="s">
        <v>322</v>
      </c>
      <c r="C389" s="98">
        <v>0</v>
      </c>
      <c r="D389" s="6"/>
      <c r="E389" s="166"/>
      <c r="F389" s="6"/>
      <c r="G389" s="158"/>
      <c r="H389" s="6"/>
      <c r="I389" s="34"/>
      <c r="J389" s="30"/>
      <c r="M389" s="38"/>
      <c r="N389" s="38"/>
      <c r="O389" s="38"/>
      <c r="Q389" s="134"/>
    </row>
    <row r="390" spans="1:17" s="8" customFormat="1" ht="15.75" hidden="1">
      <c r="A390" s="9"/>
      <c r="B390" s="13"/>
      <c r="C390" s="97"/>
      <c r="D390" s="6"/>
      <c r="E390" s="166"/>
      <c r="F390" s="6"/>
      <c r="G390" s="158"/>
      <c r="H390" s="22"/>
      <c r="I390" s="34"/>
      <c r="J390" s="30"/>
      <c r="M390" s="38"/>
      <c r="N390" s="38"/>
      <c r="O390" s="38"/>
      <c r="Q390" s="141"/>
    </row>
    <row r="391" spans="1:17" s="8" customFormat="1" ht="76.5" hidden="1">
      <c r="A391" s="9" t="s">
        <v>111</v>
      </c>
      <c r="B391" s="13" t="s">
        <v>264</v>
      </c>
      <c r="C391" s="97"/>
      <c r="D391" s="6"/>
      <c r="E391" s="166"/>
      <c r="F391" s="6"/>
      <c r="G391" s="158"/>
      <c r="H391" s="22"/>
      <c r="Q391" s="134"/>
    </row>
    <row r="392" spans="1:17" s="8" customFormat="1" ht="15.75" hidden="1">
      <c r="A392" s="9"/>
      <c r="B392" s="13"/>
      <c r="C392" s="97"/>
      <c r="D392" s="6"/>
      <c r="E392" s="166"/>
      <c r="F392" s="6"/>
      <c r="G392" s="158"/>
      <c r="H392" s="22"/>
      <c r="Q392" s="134"/>
    </row>
    <row r="393" spans="1:17" s="8" customFormat="1" ht="15.75" hidden="1">
      <c r="A393" s="9"/>
      <c r="B393" s="13" t="s">
        <v>322</v>
      </c>
      <c r="C393" s="98">
        <v>0</v>
      </c>
      <c r="D393" s="6"/>
      <c r="E393" s="166"/>
      <c r="F393" s="6"/>
      <c r="G393" s="158"/>
      <c r="H393" s="6"/>
      <c r="Q393" s="134"/>
    </row>
    <row r="394" spans="2:8" ht="15.75" hidden="1">
      <c r="B394" s="70"/>
      <c r="C394" s="73"/>
      <c r="H394" s="71"/>
    </row>
    <row r="395" spans="1:17" s="8" customFormat="1" ht="63.75" hidden="1">
      <c r="A395" s="9" t="s">
        <v>176</v>
      </c>
      <c r="B395" s="13" t="s">
        <v>276</v>
      </c>
      <c r="C395" s="97"/>
      <c r="D395" s="6"/>
      <c r="E395" s="166"/>
      <c r="F395" s="6"/>
      <c r="G395" s="158"/>
      <c r="H395" s="22"/>
      <c r="I395" s="34"/>
      <c r="J395" s="30"/>
      <c r="M395" s="38"/>
      <c r="N395" s="38"/>
      <c r="O395" s="38"/>
      <c r="Q395" s="134"/>
    </row>
    <row r="396" spans="1:17" s="8" customFormat="1" ht="15.75" hidden="1">
      <c r="A396" s="9"/>
      <c r="B396" s="13"/>
      <c r="C396" s="97"/>
      <c r="D396" s="6"/>
      <c r="E396" s="166"/>
      <c r="F396" s="6"/>
      <c r="G396" s="158"/>
      <c r="H396" s="22"/>
      <c r="I396" s="34"/>
      <c r="J396" s="30"/>
      <c r="M396" s="38"/>
      <c r="N396" s="38"/>
      <c r="O396" s="38"/>
      <c r="Q396" s="134"/>
    </row>
    <row r="397" spans="1:17" s="8" customFormat="1" ht="15.75" hidden="1">
      <c r="A397" s="9"/>
      <c r="B397" s="13" t="s">
        <v>322</v>
      </c>
      <c r="C397" s="98">
        <v>0</v>
      </c>
      <c r="D397" s="6"/>
      <c r="E397" s="166"/>
      <c r="F397" s="6"/>
      <c r="G397" s="158"/>
      <c r="H397" s="6"/>
      <c r="I397" s="34"/>
      <c r="J397" s="30"/>
      <c r="M397" s="38"/>
      <c r="N397" s="38"/>
      <c r="O397" s="38"/>
      <c r="Q397" s="134"/>
    </row>
    <row r="398" spans="1:17" s="8" customFormat="1" ht="15.75" hidden="1">
      <c r="A398" s="11"/>
      <c r="B398" s="20"/>
      <c r="C398" s="20"/>
      <c r="D398" s="19"/>
      <c r="E398" s="166"/>
      <c r="F398" s="19"/>
      <c r="G398" s="159"/>
      <c r="H398" s="19"/>
      <c r="I398" s="34"/>
      <c r="J398" s="30"/>
      <c r="M398" s="38"/>
      <c r="N398" s="38"/>
      <c r="O398" s="38"/>
      <c r="Q398" s="140"/>
    </row>
    <row r="399" spans="1:17" s="8" customFormat="1" ht="63.75" hidden="1">
      <c r="A399" s="9" t="s">
        <v>177</v>
      </c>
      <c r="B399" s="13" t="s">
        <v>277</v>
      </c>
      <c r="C399" s="97"/>
      <c r="D399" s="6"/>
      <c r="E399" s="166"/>
      <c r="F399" s="6"/>
      <c r="G399" s="158"/>
      <c r="H399" s="22"/>
      <c r="I399" s="34"/>
      <c r="J399" s="30"/>
      <c r="M399" s="38"/>
      <c r="N399" s="38"/>
      <c r="O399" s="38"/>
      <c r="Q399" s="134"/>
    </row>
    <row r="400" spans="1:17" s="8" customFormat="1" ht="15.75" hidden="1">
      <c r="A400" s="9"/>
      <c r="B400" s="13"/>
      <c r="C400" s="97"/>
      <c r="D400" s="6"/>
      <c r="E400" s="166"/>
      <c r="F400" s="6"/>
      <c r="G400" s="158"/>
      <c r="H400" s="22"/>
      <c r="I400" s="34"/>
      <c r="J400" s="30"/>
      <c r="M400" s="38"/>
      <c r="N400" s="38"/>
      <c r="O400" s="38"/>
      <c r="Q400" s="134"/>
    </row>
    <row r="401" spans="1:17" s="8" customFormat="1" ht="15.75" hidden="1">
      <c r="A401" s="9"/>
      <c r="B401" s="13" t="s">
        <v>322</v>
      </c>
      <c r="C401" s="98">
        <v>0</v>
      </c>
      <c r="D401" s="6"/>
      <c r="E401" s="166"/>
      <c r="F401" s="6"/>
      <c r="G401" s="158"/>
      <c r="H401" s="6"/>
      <c r="I401" s="34"/>
      <c r="J401" s="30"/>
      <c r="M401" s="38"/>
      <c r="N401" s="38"/>
      <c r="O401" s="38"/>
      <c r="Q401" s="134"/>
    </row>
    <row r="402" spans="1:17" s="8" customFormat="1" ht="15.75" hidden="1">
      <c r="A402" s="11"/>
      <c r="B402" s="20"/>
      <c r="C402" s="20"/>
      <c r="D402" s="19"/>
      <c r="E402" s="166"/>
      <c r="F402" s="19"/>
      <c r="G402" s="159"/>
      <c r="H402" s="19"/>
      <c r="I402" s="34"/>
      <c r="J402" s="30"/>
      <c r="M402" s="38"/>
      <c r="N402" s="38"/>
      <c r="O402" s="38"/>
      <c r="Q402" s="140"/>
    </row>
    <row r="403" spans="1:17" s="8" customFormat="1" ht="63.75" hidden="1">
      <c r="A403" s="9" t="s">
        <v>178</v>
      </c>
      <c r="B403" s="13" t="s">
        <v>304</v>
      </c>
      <c r="C403" s="97"/>
      <c r="D403" s="6"/>
      <c r="E403" s="166"/>
      <c r="F403" s="6"/>
      <c r="G403" s="158"/>
      <c r="H403" s="22"/>
      <c r="I403" s="34"/>
      <c r="J403" s="30"/>
      <c r="M403" s="38"/>
      <c r="N403" s="38"/>
      <c r="O403" s="38"/>
      <c r="Q403" s="134"/>
    </row>
    <row r="404" spans="1:17" s="8" customFormat="1" ht="15.75" hidden="1">
      <c r="A404" s="9"/>
      <c r="B404" s="13"/>
      <c r="C404" s="97"/>
      <c r="D404" s="6"/>
      <c r="E404" s="166"/>
      <c r="F404" s="6"/>
      <c r="G404" s="158"/>
      <c r="H404" s="22"/>
      <c r="I404" s="34"/>
      <c r="J404" s="30"/>
      <c r="M404" s="38"/>
      <c r="N404" s="38"/>
      <c r="O404" s="38"/>
      <c r="Q404" s="134"/>
    </row>
    <row r="405" spans="1:17" s="8" customFormat="1" ht="15.75" hidden="1">
      <c r="A405" s="9"/>
      <c r="B405" s="13" t="s">
        <v>322</v>
      </c>
      <c r="C405" s="98">
        <v>0</v>
      </c>
      <c r="D405" s="6"/>
      <c r="E405" s="166"/>
      <c r="F405" s="6"/>
      <c r="G405" s="158"/>
      <c r="H405" s="6"/>
      <c r="I405" s="34"/>
      <c r="J405" s="30"/>
      <c r="M405" s="38"/>
      <c r="N405" s="38"/>
      <c r="O405" s="38"/>
      <c r="Q405" s="134"/>
    </row>
    <row r="406" spans="1:17" s="8" customFormat="1" ht="15.75" hidden="1">
      <c r="A406" s="11"/>
      <c r="B406" s="20"/>
      <c r="C406" s="20"/>
      <c r="D406" s="19"/>
      <c r="E406" s="166"/>
      <c r="F406" s="19"/>
      <c r="G406" s="159"/>
      <c r="H406" s="19"/>
      <c r="I406" s="34"/>
      <c r="J406" s="30"/>
      <c r="M406" s="38"/>
      <c r="N406" s="38"/>
      <c r="O406" s="38"/>
      <c r="Q406" s="140"/>
    </row>
    <row r="407" spans="1:17" s="8" customFormat="1" ht="63.75" hidden="1">
      <c r="A407" s="9" t="s">
        <v>306</v>
      </c>
      <c r="B407" s="13" t="s">
        <v>278</v>
      </c>
      <c r="C407" s="97"/>
      <c r="D407" s="6"/>
      <c r="E407" s="166"/>
      <c r="F407" s="6"/>
      <c r="G407" s="158"/>
      <c r="H407" s="22"/>
      <c r="I407" s="34"/>
      <c r="J407" s="30"/>
      <c r="M407" s="38"/>
      <c r="N407" s="38"/>
      <c r="O407" s="38"/>
      <c r="Q407" s="134"/>
    </row>
    <row r="408" spans="1:17" s="8" customFormat="1" ht="15.75" hidden="1">
      <c r="A408" s="9"/>
      <c r="B408" s="13"/>
      <c r="C408" s="97"/>
      <c r="D408" s="6"/>
      <c r="E408" s="166"/>
      <c r="F408" s="6"/>
      <c r="G408" s="158"/>
      <c r="H408" s="22"/>
      <c r="I408" s="34"/>
      <c r="J408" s="30"/>
      <c r="M408" s="38"/>
      <c r="N408" s="38"/>
      <c r="O408" s="38"/>
      <c r="Q408" s="134"/>
    </row>
    <row r="409" spans="1:17" s="8" customFormat="1" ht="15.75" hidden="1">
      <c r="A409" s="9"/>
      <c r="B409" s="13" t="s">
        <v>322</v>
      </c>
      <c r="C409" s="98">
        <v>0</v>
      </c>
      <c r="D409" s="6"/>
      <c r="E409" s="166"/>
      <c r="F409" s="6"/>
      <c r="G409" s="158"/>
      <c r="H409" s="6"/>
      <c r="I409" s="34"/>
      <c r="J409" s="30"/>
      <c r="M409" s="38"/>
      <c r="N409" s="38"/>
      <c r="O409" s="38"/>
      <c r="Q409" s="134"/>
    </row>
    <row r="410" spans="2:15" ht="15.75" hidden="1">
      <c r="B410" s="70"/>
      <c r="H410" s="80"/>
      <c r="I410" s="60"/>
      <c r="J410" s="60"/>
      <c r="M410" s="60"/>
      <c r="N410" s="60"/>
      <c r="O410" s="60"/>
    </row>
    <row r="411" spans="1:15" ht="89.25" hidden="1">
      <c r="A411" s="57" t="s">
        <v>283</v>
      </c>
      <c r="B411" s="70" t="s">
        <v>262</v>
      </c>
      <c r="H411" s="80"/>
      <c r="I411" s="60"/>
      <c r="J411" s="60"/>
      <c r="M411" s="60"/>
      <c r="N411" s="60"/>
      <c r="O411" s="60"/>
    </row>
    <row r="412" spans="2:15" ht="15.75" hidden="1">
      <c r="B412" s="70"/>
      <c r="H412" s="80"/>
      <c r="I412" s="60"/>
      <c r="J412" s="60"/>
      <c r="M412" s="60"/>
      <c r="N412" s="60"/>
      <c r="O412" s="60"/>
    </row>
    <row r="413" spans="2:15" ht="15.75" hidden="1">
      <c r="B413" s="70" t="s">
        <v>322</v>
      </c>
      <c r="C413" s="73">
        <v>0</v>
      </c>
      <c r="E413" s="127"/>
      <c r="H413" s="71"/>
      <c r="I413" s="60"/>
      <c r="J413" s="60"/>
      <c r="M413" s="60"/>
      <c r="N413" s="60"/>
      <c r="O413" s="60"/>
    </row>
    <row r="414" spans="2:15" ht="15.75" hidden="1">
      <c r="B414" s="70"/>
      <c r="C414" s="73"/>
      <c r="H414" s="71"/>
      <c r="I414" s="60"/>
      <c r="J414" s="60"/>
      <c r="M414" s="60"/>
      <c r="N414" s="60"/>
      <c r="O414" s="60"/>
    </row>
    <row r="415" spans="1:17" s="8" customFormat="1" ht="76.5" hidden="1">
      <c r="A415" s="9" t="s">
        <v>179</v>
      </c>
      <c r="B415" s="13" t="s">
        <v>112</v>
      </c>
      <c r="C415" s="97"/>
      <c r="D415" s="6"/>
      <c r="E415" s="166"/>
      <c r="F415" s="6"/>
      <c r="G415" s="158"/>
      <c r="H415" s="22"/>
      <c r="I415" s="34"/>
      <c r="J415" s="30"/>
      <c r="M415" s="38"/>
      <c r="N415" s="38"/>
      <c r="O415" s="38"/>
      <c r="Q415" s="134"/>
    </row>
    <row r="416" spans="1:17" s="8" customFormat="1" ht="15.75" hidden="1">
      <c r="A416" s="9"/>
      <c r="B416" s="13"/>
      <c r="C416" s="97"/>
      <c r="D416" s="6"/>
      <c r="E416" s="166"/>
      <c r="F416" s="6"/>
      <c r="G416" s="158"/>
      <c r="H416" s="22"/>
      <c r="I416" s="34"/>
      <c r="J416" s="30"/>
      <c r="M416" s="38"/>
      <c r="N416" s="38"/>
      <c r="O416" s="38"/>
      <c r="Q416" s="134"/>
    </row>
    <row r="417" spans="1:17" s="8" customFormat="1" ht="15.75" hidden="1">
      <c r="A417" s="9"/>
      <c r="B417" s="13" t="s">
        <v>322</v>
      </c>
      <c r="C417" s="98">
        <v>0</v>
      </c>
      <c r="D417" s="6"/>
      <c r="E417" s="166"/>
      <c r="F417" s="6"/>
      <c r="G417" s="158"/>
      <c r="H417" s="6"/>
      <c r="I417" s="34"/>
      <c r="J417" s="30"/>
      <c r="M417" s="38"/>
      <c r="N417" s="38"/>
      <c r="O417" s="38"/>
      <c r="Q417" s="134"/>
    </row>
    <row r="418" spans="1:17" s="8" customFormat="1" ht="15.75" hidden="1">
      <c r="A418" s="9"/>
      <c r="B418" s="13"/>
      <c r="C418" s="98"/>
      <c r="D418" s="6"/>
      <c r="E418" s="166"/>
      <c r="F418" s="6"/>
      <c r="G418" s="158"/>
      <c r="H418" s="6"/>
      <c r="I418" s="34"/>
      <c r="J418" s="30"/>
      <c r="M418" s="38"/>
      <c r="N418" s="38"/>
      <c r="O418" s="38"/>
      <c r="Q418" s="134"/>
    </row>
    <row r="419" spans="1:17" s="8" customFormat="1" ht="102" hidden="1">
      <c r="A419" s="9" t="s">
        <v>180</v>
      </c>
      <c r="B419" s="13" t="s">
        <v>216</v>
      </c>
      <c r="C419" s="97"/>
      <c r="D419" s="6"/>
      <c r="E419" s="166"/>
      <c r="F419" s="6"/>
      <c r="G419" s="158"/>
      <c r="H419" s="22"/>
      <c r="I419" s="34"/>
      <c r="J419" s="30"/>
      <c r="K419" s="95"/>
      <c r="M419" s="38"/>
      <c r="N419" s="38"/>
      <c r="O419" s="38"/>
      <c r="Q419" s="134"/>
    </row>
    <row r="420" spans="1:17" s="8" customFormat="1" ht="15.75" hidden="1">
      <c r="A420" s="9"/>
      <c r="B420" s="13"/>
      <c r="C420" s="97"/>
      <c r="D420" s="6"/>
      <c r="E420" s="166"/>
      <c r="F420" s="6"/>
      <c r="G420" s="158"/>
      <c r="H420" s="22"/>
      <c r="I420" s="34"/>
      <c r="J420" s="30"/>
      <c r="M420" s="38"/>
      <c r="N420" s="38"/>
      <c r="O420" s="38"/>
      <c r="Q420" s="134"/>
    </row>
    <row r="421" spans="1:17" s="8" customFormat="1" ht="15.75" hidden="1">
      <c r="A421" s="9"/>
      <c r="B421" s="13" t="s">
        <v>322</v>
      </c>
      <c r="C421" s="98">
        <v>0</v>
      </c>
      <c r="D421" s="6"/>
      <c r="E421" s="127"/>
      <c r="F421" s="6"/>
      <c r="G421" s="158"/>
      <c r="H421" s="6"/>
      <c r="I421" s="34"/>
      <c r="J421" s="30"/>
      <c r="M421" s="38"/>
      <c r="N421" s="38"/>
      <c r="O421" s="38"/>
      <c r="Q421" s="134"/>
    </row>
    <row r="422" spans="1:17" s="8" customFormat="1" ht="15.75" hidden="1">
      <c r="A422" s="9"/>
      <c r="B422" s="13"/>
      <c r="C422" s="98"/>
      <c r="D422" s="6"/>
      <c r="E422" s="166"/>
      <c r="F422" s="6"/>
      <c r="G422" s="158"/>
      <c r="H422" s="6"/>
      <c r="I422" s="34"/>
      <c r="J422" s="30"/>
      <c r="M422" s="38"/>
      <c r="N422" s="38"/>
      <c r="O422" s="38"/>
      <c r="Q422" s="134"/>
    </row>
    <row r="423" spans="1:17" s="8" customFormat="1" ht="76.5" hidden="1">
      <c r="A423" s="9" t="s">
        <v>181</v>
      </c>
      <c r="B423" s="13" t="s">
        <v>182</v>
      </c>
      <c r="C423" s="97"/>
      <c r="D423" s="6"/>
      <c r="E423" s="166"/>
      <c r="F423" s="6"/>
      <c r="G423" s="158"/>
      <c r="H423" s="22"/>
      <c r="I423" s="34"/>
      <c r="J423" s="30"/>
      <c r="M423" s="38"/>
      <c r="N423" s="38"/>
      <c r="O423" s="38"/>
      <c r="Q423" s="134"/>
    </row>
    <row r="424" spans="1:17" s="8" customFormat="1" ht="15.75" hidden="1">
      <c r="A424" s="9"/>
      <c r="B424" s="13"/>
      <c r="C424" s="97"/>
      <c r="D424" s="6"/>
      <c r="E424" s="166"/>
      <c r="F424" s="6"/>
      <c r="G424" s="158"/>
      <c r="H424" s="22"/>
      <c r="I424" s="34"/>
      <c r="J424" s="30"/>
      <c r="M424" s="38"/>
      <c r="N424" s="38"/>
      <c r="O424" s="38"/>
      <c r="Q424" s="134"/>
    </row>
    <row r="425" spans="1:17" s="8" customFormat="1" ht="15.75" hidden="1">
      <c r="A425" s="9"/>
      <c r="B425" s="13" t="s">
        <v>322</v>
      </c>
      <c r="C425" s="98">
        <v>0</v>
      </c>
      <c r="D425" s="6"/>
      <c r="E425" s="127"/>
      <c r="F425" s="6"/>
      <c r="G425" s="158"/>
      <c r="H425" s="6"/>
      <c r="I425" s="34"/>
      <c r="J425" s="30"/>
      <c r="M425" s="38"/>
      <c r="N425" s="38"/>
      <c r="O425" s="38"/>
      <c r="Q425" s="134"/>
    </row>
    <row r="426" spans="1:17" s="8" customFormat="1" ht="15.75" hidden="1">
      <c r="A426" s="9"/>
      <c r="B426" s="13"/>
      <c r="C426" s="98"/>
      <c r="D426" s="6"/>
      <c r="E426" s="166"/>
      <c r="F426" s="6"/>
      <c r="G426" s="158"/>
      <c r="H426" s="6"/>
      <c r="I426" s="34"/>
      <c r="J426" s="30"/>
      <c r="M426" s="38"/>
      <c r="N426" s="38"/>
      <c r="O426" s="38"/>
      <c r="Q426" s="134"/>
    </row>
    <row r="427" spans="1:17" s="8" customFormat="1" ht="102" hidden="1">
      <c r="A427" s="9" t="s">
        <v>35</v>
      </c>
      <c r="B427" s="13" t="s">
        <v>217</v>
      </c>
      <c r="C427" s="97"/>
      <c r="D427" s="6"/>
      <c r="E427" s="166"/>
      <c r="F427" s="6"/>
      <c r="G427" s="158"/>
      <c r="H427" s="22"/>
      <c r="I427" s="34"/>
      <c r="J427" s="30"/>
      <c r="K427" s="95"/>
      <c r="M427" s="38"/>
      <c r="N427" s="38"/>
      <c r="O427" s="38"/>
      <c r="Q427" s="134"/>
    </row>
    <row r="428" spans="1:17" s="8" customFormat="1" ht="15.75" hidden="1">
      <c r="A428" s="9"/>
      <c r="B428" s="13"/>
      <c r="C428" s="97"/>
      <c r="D428" s="6"/>
      <c r="E428" s="166"/>
      <c r="F428" s="6"/>
      <c r="G428" s="158"/>
      <c r="H428" s="22"/>
      <c r="I428" s="34"/>
      <c r="J428" s="30"/>
      <c r="M428" s="38"/>
      <c r="N428" s="38"/>
      <c r="O428" s="38"/>
      <c r="Q428" s="134"/>
    </row>
    <row r="429" spans="1:17" s="8" customFormat="1" ht="15.75" hidden="1">
      <c r="A429" s="9"/>
      <c r="B429" s="13" t="s">
        <v>322</v>
      </c>
      <c r="C429" s="98">
        <v>0</v>
      </c>
      <c r="D429" s="6"/>
      <c r="E429" s="127"/>
      <c r="F429" s="6"/>
      <c r="G429" s="158"/>
      <c r="H429" s="6"/>
      <c r="I429" s="34"/>
      <c r="J429" s="30"/>
      <c r="M429" s="38"/>
      <c r="N429" s="38"/>
      <c r="O429" s="38"/>
      <c r="Q429" s="134"/>
    </row>
    <row r="430" spans="2:8" ht="15.75" hidden="1">
      <c r="B430" s="70"/>
      <c r="C430" s="85"/>
      <c r="H430" s="80"/>
    </row>
    <row r="431" spans="1:15" ht="57" customHeight="1" hidden="1">
      <c r="A431" s="57" t="s">
        <v>284</v>
      </c>
      <c r="B431" s="70" t="s">
        <v>14</v>
      </c>
      <c r="H431" s="80"/>
      <c r="I431" s="60"/>
      <c r="J431" s="60"/>
      <c r="M431" s="60"/>
      <c r="N431" s="60"/>
      <c r="O431" s="60"/>
    </row>
    <row r="432" spans="2:15" ht="15.75" hidden="1">
      <c r="B432" s="70"/>
      <c r="H432" s="80"/>
      <c r="I432" s="60"/>
      <c r="J432" s="60"/>
      <c r="M432" s="60"/>
      <c r="N432" s="60"/>
      <c r="O432" s="60"/>
    </row>
    <row r="433" spans="2:15" ht="15.75" hidden="1">
      <c r="B433" s="70" t="s">
        <v>15</v>
      </c>
      <c r="C433" s="73">
        <v>0</v>
      </c>
      <c r="E433" s="127"/>
      <c r="H433" s="71"/>
      <c r="I433" s="60"/>
      <c r="J433" s="60"/>
      <c r="M433" s="60"/>
      <c r="N433" s="60"/>
      <c r="O433" s="60"/>
    </row>
    <row r="434" spans="2:15" ht="15.75" hidden="1">
      <c r="B434" s="70"/>
      <c r="C434" s="73"/>
      <c r="H434" s="71"/>
      <c r="I434" s="60"/>
      <c r="J434" s="60"/>
      <c r="M434" s="60"/>
      <c r="N434" s="60"/>
      <c r="O434" s="60"/>
    </row>
    <row r="435" spans="1:17" s="8" customFormat="1" ht="102" hidden="1">
      <c r="A435" s="9" t="s">
        <v>285</v>
      </c>
      <c r="B435" s="13" t="s">
        <v>242</v>
      </c>
      <c r="C435" s="6"/>
      <c r="D435" s="6"/>
      <c r="E435" s="166"/>
      <c r="F435" s="6"/>
      <c r="G435" s="158"/>
      <c r="H435" s="22"/>
      <c r="I435" s="34"/>
      <c r="J435" s="30"/>
      <c r="M435" s="38"/>
      <c r="N435" s="38"/>
      <c r="O435" s="38"/>
      <c r="Q435" s="134"/>
    </row>
    <row r="436" spans="1:17" s="8" customFormat="1" ht="15.75" hidden="1">
      <c r="A436" s="9"/>
      <c r="B436" s="13"/>
      <c r="C436" s="6"/>
      <c r="D436" s="6"/>
      <c r="E436" s="166"/>
      <c r="F436" s="6"/>
      <c r="G436" s="158"/>
      <c r="H436" s="22"/>
      <c r="I436" s="34"/>
      <c r="J436" s="30"/>
      <c r="M436" s="38"/>
      <c r="N436" s="38"/>
      <c r="O436" s="38"/>
      <c r="Q436" s="134"/>
    </row>
    <row r="437" spans="1:17" s="8" customFormat="1" ht="15.75" hidden="1">
      <c r="A437" s="9"/>
      <c r="B437" s="13" t="s">
        <v>323</v>
      </c>
      <c r="C437" s="7">
        <v>0</v>
      </c>
      <c r="D437" s="6"/>
      <c r="E437" s="166"/>
      <c r="F437" s="6"/>
      <c r="G437" s="158"/>
      <c r="H437" s="6"/>
      <c r="I437" s="34"/>
      <c r="J437" s="30"/>
      <c r="M437" s="38"/>
      <c r="N437" s="38"/>
      <c r="O437" s="38"/>
      <c r="Q437" s="134"/>
    </row>
    <row r="438" spans="1:17" s="8" customFormat="1" ht="15.75" hidden="1">
      <c r="A438" s="9"/>
      <c r="B438" s="13"/>
      <c r="C438" s="7"/>
      <c r="D438" s="6"/>
      <c r="E438" s="166"/>
      <c r="F438" s="6"/>
      <c r="G438" s="158"/>
      <c r="H438" s="6"/>
      <c r="I438" s="34"/>
      <c r="J438" s="30"/>
      <c r="M438" s="38"/>
      <c r="N438" s="38"/>
      <c r="O438" s="38"/>
      <c r="Q438" s="134"/>
    </row>
    <row r="439" spans="1:17" s="8" customFormat="1" ht="89.25" hidden="1">
      <c r="A439" s="9" t="s">
        <v>286</v>
      </c>
      <c r="B439" s="13" t="s">
        <v>113</v>
      </c>
      <c r="C439" s="97"/>
      <c r="D439" s="6"/>
      <c r="E439" s="166"/>
      <c r="F439" s="6"/>
      <c r="G439" s="158"/>
      <c r="H439" s="22"/>
      <c r="I439" s="34"/>
      <c r="J439" s="30"/>
      <c r="M439" s="38"/>
      <c r="N439" s="38"/>
      <c r="O439" s="38"/>
      <c r="Q439" s="134"/>
    </row>
    <row r="440" spans="1:17" s="8" customFormat="1" ht="15.75" hidden="1">
      <c r="A440" s="9"/>
      <c r="B440" s="13"/>
      <c r="C440" s="97"/>
      <c r="D440" s="6"/>
      <c r="E440" s="166"/>
      <c r="F440" s="6"/>
      <c r="G440" s="158"/>
      <c r="H440" s="22"/>
      <c r="I440" s="34"/>
      <c r="J440" s="30"/>
      <c r="M440" s="38"/>
      <c r="N440" s="38"/>
      <c r="O440" s="38"/>
      <c r="Q440" s="134"/>
    </row>
    <row r="441" spans="1:17" s="8" customFormat="1" ht="15.75" hidden="1">
      <c r="A441" s="9"/>
      <c r="B441" s="13" t="s">
        <v>323</v>
      </c>
      <c r="C441" s="98">
        <v>0</v>
      </c>
      <c r="D441" s="6"/>
      <c r="E441" s="166"/>
      <c r="F441" s="6"/>
      <c r="G441" s="158"/>
      <c r="H441" s="6"/>
      <c r="I441" s="34"/>
      <c r="J441" s="30"/>
      <c r="M441" s="38"/>
      <c r="N441" s="38"/>
      <c r="O441" s="38"/>
      <c r="Q441" s="134"/>
    </row>
    <row r="442" spans="1:17" s="8" customFormat="1" ht="15.75" hidden="1">
      <c r="A442" s="9"/>
      <c r="B442" s="13"/>
      <c r="C442" s="7"/>
      <c r="D442" s="6"/>
      <c r="E442" s="166"/>
      <c r="F442" s="6"/>
      <c r="G442" s="158"/>
      <c r="H442" s="6"/>
      <c r="I442" s="34"/>
      <c r="J442" s="30"/>
      <c r="M442" s="38"/>
      <c r="N442" s="38"/>
      <c r="O442" s="38"/>
      <c r="Q442" s="134"/>
    </row>
    <row r="443" spans="1:17" s="8" customFormat="1" ht="89.25" hidden="1">
      <c r="A443" s="9" t="s">
        <v>287</v>
      </c>
      <c r="B443" s="13" t="s">
        <v>114</v>
      </c>
      <c r="C443" s="97"/>
      <c r="D443" s="6"/>
      <c r="E443" s="166"/>
      <c r="F443" s="6"/>
      <c r="G443" s="158"/>
      <c r="H443" s="22"/>
      <c r="I443" s="34"/>
      <c r="J443" s="30"/>
      <c r="M443" s="38"/>
      <c r="N443" s="38"/>
      <c r="O443" s="38"/>
      <c r="Q443" s="134"/>
    </row>
    <row r="444" spans="1:17" s="8" customFormat="1" ht="15.75" hidden="1">
      <c r="A444" s="9"/>
      <c r="B444" s="13"/>
      <c r="C444" s="97"/>
      <c r="D444" s="6"/>
      <c r="E444" s="166"/>
      <c r="F444" s="6"/>
      <c r="G444" s="158"/>
      <c r="H444" s="22"/>
      <c r="I444" s="34"/>
      <c r="J444" s="30"/>
      <c r="M444" s="38"/>
      <c r="N444" s="38"/>
      <c r="O444" s="38"/>
      <c r="Q444" s="134"/>
    </row>
    <row r="445" spans="1:17" s="8" customFormat="1" ht="15.75" hidden="1">
      <c r="A445" s="9"/>
      <c r="B445" s="13" t="s">
        <v>323</v>
      </c>
      <c r="C445" s="98">
        <v>0</v>
      </c>
      <c r="D445" s="6"/>
      <c r="E445" s="166"/>
      <c r="F445" s="6"/>
      <c r="G445" s="158"/>
      <c r="H445" s="6"/>
      <c r="I445" s="34"/>
      <c r="J445" s="30"/>
      <c r="M445" s="38"/>
      <c r="N445" s="38"/>
      <c r="O445" s="38"/>
      <c r="Q445" s="134"/>
    </row>
    <row r="446" spans="1:17" s="8" customFormat="1" ht="15.75" hidden="1">
      <c r="A446" s="9"/>
      <c r="B446" s="13"/>
      <c r="C446" s="7"/>
      <c r="D446" s="6"/>
      <c r="E446" s="166"/>
      <c r="F446" s="6"/>
      <c r="G446" s="158"/>
      <c r="H446" s="6"/>
      <c r="I446" s="34"/>
      <c r="J446" s="30"/>
      <c r="M446" s="38"/>
      <c r="N446" s="38"/>
      <c r="O446" s="38"/>
      <c r="Q446" s="134"/>
    </row>
    <row r="447" spans="1:17" s="8" customFormat="1" ht="89.25" hidden="1">
      <c r="A447" s="9" t="s">
        <v>121</v>
      </c>
      <c r="B447" s="13" t="s">
        <v>115</v>
      </c>
      <c r="C447" s="97"/>
      <c r="D447" s="6"/>
      <c r="E447" s="166"/>
      <c r="F447" s="6"/>
      <c r="G447" s="158"/>
      <c r="H447" s="22"/>
      <c r="I447" s="34"/>
      <c r="J447" s="30"/>
      <c r="M447" s="38"/>
      <c r="N447" s="38"/>
      <c r="O447" s="38"/>
      <c r="Q447" s="134"/>
    </row>
    <row r="448" spans="1:17" s="8" customFormat="1" ht="15.75" hidden="1">
      <c r="A448" s="9"/>
      <c r="B448" s="13"/>
      <c r="C448" s="97"/>
      <c r="D448" s="6"/>
      <c r="E448" s="166"/>
      <c r="F448" s="6"/>
      <c r="G448" s="158"/>
      <c r="H448" s="22"/>
      <c r="I448" s="34"/>
      <c r="J448" s="30"/>
      <c r="M448" s="38"/>
      <c r="N448" s="38"/>
      <c r="O448" s="38"/>
      <c r="Q448" s="134"/>
    </row>
    <row r="449" spans="1:17" s="8" customFormat="1" ht="15.75" hidden="1">
      <c r="A449" s="9"/>
      <c r="B449" s="13" t="s">
        <v>323</v>
      </c>
      <c r="C449" s="98">
        <v>0</v>
      </c>
      <c r="D449" s="6"/>
      <c r="E449" s="166"/>
      <c r="F449" s="6"/>
      <c r="G449" s="158"/>
      <c r="H449" s="6"/>
      <c r="I449" s="34"/>
      <c r="J449" s="30"/>
      <c r="M449" s="38"/>
      <c r="N449" s="38"/>
      <c r="O449" s="38"/>
      <c r="Q449" s="134"/>
    </row>
    <row r="450" spans="1:17" s="8" customFormat="1" ht="15.75" hidden="1">
      <c r="A450" s="9"/>
      <c r="B450" s="13"/>
      <c r="C450" s="7"/>
      <c r="D450" s="6"/>
      <c r="E450" s="166"/>
      <c r="F450" s="6"/>
      <c r="G450" s="158"/>
      <c r="H450" s="6"/>
      <c r="I450" s="34"/>
      <c r="J450" s="30"/>
      <c r="M450" s="38"/>
      <c r="N450" s="38"/>
      <c r="O450" s="38"/>
      <c r="Q450" s="134"/>
    </row>
    <row r="451" spans="1:17" s="8" customFormat="1" ht="89.25" hidden="1">
      <c r="A451" s="9" t="s">
        <v>123</v>
      </c>
      <c r="B451" s="13" t="s">
        <v>116</v>
      </c>
      <c r="C451" s="97"/>
      <c r="D451" s="6"/>
      <c r="E451" s="166"/>
      <c r="F451" s="6"/>
      <c r="G451" s="158"/>
      <c r="H451" s="22"/>
      <c r="I451" s="34"/>
      <c r="J451" s="30"/>
      <c r="M451" s="38"/>
      <c r="N451" s="38"/>
      <c r="O451" s="38"/>
      <c r="Q451" s="134"/>
    </row>
    <row r="452" spans="1:17" s="8" customFormat="1" ht="15.75" hidden="1">
      <c r="A452" s="9"/>
      <c r="B452" s="13"/>
      <c r="C452" s="97"/>
      <c r="D452" s="6"/>
      <c r="E452" s="166"/>
      <c r="F452" s="6"/>
      <c r="G452" s="158"/>
      <c r="H452" s="22"/>
      <c r="I452" s="34"/>
      <c r="J452" s="30"/>
      <c r="M452" s="38"/>
      <c r="N452" s="38"/>
      <c r="O452" s="38"/>
      <c r="Q452" s="134"/>
    </row>
    <row r="453" spans="1:17" s="8" customFormat="1" ht="15.75" hidden="1">
      <c r="A453" s="9"/>
      <c r="B453" s="13" t="s">
        <v>323</v>
      </c>
      <c r="C453" s="98">
        <v>0</v>
      </c>
      <c r="D453" s="6"/>
      <c r="E453" s="166"/>
      <c r="F453" s="6"/>
      <c r="G453" s="158"/>
      <c r="H453" s="6"/>
      <c r="I453" s="34"/>
      <c r="J453" s="30"/>
      <c r="M453" s="38"/>
      <c r="N453" s="38"/>
      <c r="O453" s="38"/>
      <c r="Q453" s="134"/>
    </row>
    <row r="454" spans="1:17" s="8" customFormat="1" ht="15.75" hidden="1">
      <c r="A454" s="9"/>
      <c r="B454" s="13"/>
      <c r="C454" s="97"/>
      <c r="D454" s="6"/>
      <c r="E454" s="166"/>
      <c r="F454" s="6"/>
      <c r="G454" s="158"/>
      <c r="H454" s="6"/>
      <c r="I454" s="34"/>
      <c r="J454" s="30"/>
      <c r="M454" s="38"/>
      <c r="N454" s="38"/>
      <c r="O454" s="38"/>
      <c r="Q454" s="134"/>
    </row>
    <row r="455" spans="1:17" s="8" customFormat="1" ht="89.25" hidden="1">
      <c r="A455" s="9" t="s">
        <v>136</v>
      </c>
      <c r="B455" s="13" t="s">
        <v>120</v>
      </c>
      <c r="C455" s="97"/>
      <c r="D455" s="6"/>
      <c r="E455" s="166"/>
      <c r="F455" s="6"/>
      <c r="G455" s="158"/>
      <c r="H455" s="22"/>
      <c r="I455" s="34"/>
      <c r="J455" s="30"/>
      <c r="M455" s="38"/>
      <c r="N455" s="38"/>
      <c r="O455" s="38"/>
      <c r="Q455" s="134"/>
    </row>
    <row r="456" spans="1:17" s="8" customFormat="1" ht="15.75" hidden="1">
      <c r="A456" s="9"/>
      <c r="B456" s="13"/>
      <c r="C456" s="97"/>
      <c r="D456" s="6"/>
      <c r="E456" s="166"/>
      <c r="F456" s="6"/>
      <c r="G456" s="158"/>
      <c r="H456" s="22"/>
      <c r="I456" s="34"/>
      <c r="J456" s="30"/>
      <c r="M456" s="38"/>
      <c r="N456" s="38"/>
      <c r="O456" s="38"/>
      <c r="Q456" s="134"/>
    </row>
    <row r="457" spans="1:17" s="8" customFormat="1" ht="15.75" hidden="1">
      <c r="A457" s="9"/>
      <c r="B457" s="13" t="s">
        <v>323</v>
      </c>
      <c r="C457" s="98">
        <v>0</v>
      </c>
      <c r="D457" s="6"/>
      <c r="E457" s="166"/>
      <c r="F457" s="6"/>
      <c r="G457" s="158"/>
      <c r="H457" s="6"/>
      <c r="I457" s="34"/>
      <c r="J457" s="30"/>
      <c r="M457" s="38"/>
      <c r="N457" s="38"/>
      <c r="O457" s="38"/>
      <c r="Q457" s="134"/>
    </row>
    <row r="458" spans="1:17" s="8" customFormat="1" ht="15.75" hidden="1">
      <c r="A458" s="9"/>
      <c r="B458" s="13"/>
      <c r="C458" s="97"/>
      <c r="D458" s="6"/>
      <c r="E458" s="166"/>
      <c r="F458" s="6"/>
      <c r="G458" s="158"/>
      <c r="H458" s="6"/>
      <c r="I458" s="34"/>
      <c r="J458" s="30"/>
      <c r="M458" s="38"/>
      <c r="N458" s="38"/>
      <c r="O458" s="38"/>
      <c r="Q458" s="134"/>
    </row>
    <row r="459" spans="1:17" s="8" customFormat="1" ht="89.25" hidden="1">
      <c r="A459" s="9" t="s">
        <v>137</v>
      </c>
      <c r="B459" s="13" t="s">
        <v>122</v>
      </c>
      <c r="C459" s="97"/>
      <c r="D459" s="6"/>
      <c r="E459" s="166"/>
      <c r="F459" s="6"/>
      <c r="G459" s="158"/>
      <c r="H459" s="22"/>
      <c r="I459" s="34"/>
      <c r="J459" s="30"/>
      <c r="M459" s="38"/>
      <c r="N459" s="38"/>
      <c r="O459" s="38"/>
      <c r="Q459" s="134"/>
    </row>
    <row r="460" spans="1:17" s="8" customFormat="1" ht="15.75" hidden="1">
      <c r="A460" s="9"/>
      <c r="B460" s="13"/>
      <c r="C460" s="97"/>
      <c r="D460" s="6"/>
      <c r="E460" s="166"/>
      <c r="F460" s="6"/>
      <c r="G460" s="158"/>
      <c r="H460" s="22"/>
      <c r="I460" s="34"/>
      <c r="J460" s="30"/>
      <c r="M460" s="38"/>
      <c r="N460" s="38"/>
      <c r="O460" s="38"/>
      <c r="Q460" s="134"/>
    </row>
    <row r="461" spans="1:17" s="8" customFormat="1" ht="15.75" hidden="1">
      <c r="A461" s="9"/>
      <c r="B461" s="13" t="s">
        <v>323</v>
      </c>
      <c r="C461" s="98">
        <v>0</v>
      </c>
      <c r="D461" s="6"/>
      <c r="E461" s="166"/>
      <c r="F461" s="6"/>
      <c r="G461" s="158"/>
      <c r="H461" s="6"/>
      <c r="I461" s="34"/>
      <c r="J461" s="30"/>
      <c r="M461" s="38"/>
      <c r="N461" s="38"/>
      <c r="O461" s="38"/>
      <c r="Q461" s="134"/>
    </row>
    <row r="462" spans="1:17" s="8" customFormat="1" ht="15.75" hidden="1">
      <c r="A462" s="9"/>
      <c r="B462" s="13"/>
      <c r="C462" s="97"/>
      <c r="D462" s="6"/>
      <c r="E462" s="166"/>
      <c r="F462" s="6"/>
      <c r="G462" s="158"/>
      <c r="H462" s="6"/>
      <c r="I462" s="34"/>
      <c r="J462" s="30"/>
      <c r="M462" s="38"/>
      <c r="N462" s="38"/>
      <c r="O462" s="38"/>
      <c r="Q462" s="134"/>
    </row>
    <row r="463" spans="1:17" s="8" customFormat="1" ht="89.25" hidden="1">
      <c r="A463" s="9" t="s">
        <v>139</v>
      </c>
      <c r="B463" s="13" t="s">
        <v>135</v>
      </c>
      <c r="C463" s="97"/>
      <c r="D463" s="6"/>
      <c r="E463" s="166"/>
      <c r="F463" s="6"/>
      <c r="G463" s="158"/>
      <c r="H463" s="22"/>
      <c r="I463" s="34"/>
      <c r="J463" s="30"/>
      <c r="M463" s="38"/>
      <c r="N463" s="38"/>
      <c r="O463" s="38"/>
      <c r="Q463" s="134"/>
    </row>
    <row r="464" spans="1:17" s="8" customFormat="1" ht="15.75" hidden="1">
      <c r="A464" s="9"/>
      <c r="B464" s="13"/>
      <c r="C464" s="97"/>
      <c r="D464" s="6"/>
      <c r="E464" s="166"/>
      <c r="F464" s="6"/>
      <c r="G464" s="158"/>
      <c r="H464" s="22"/>
      <c r="I464" s="34"/>
      <c r="J464" s="30"/>
      <c r="M464" s="38"/>
      <c r="N464" s="38"/>
      <c r="O464" s="38"/>
      <c r="Q464" s="134"/>
    </row>
    <row r="465" spans="1:17" s="8" customFormat="1" ht="15.75" hidden="1">
      <c r="A465" s="9"/>
      <c r="B465" s="13" t="s">
        <v>323</v>
      </c>
      <c r="C465" s="98">
        <v>0</v>
      </c>
      <c r="D465" s="6"/>
      <c r="E465" s="166"/>
      <c r="F465" s="6"/>
      <c r="G465" s="158"/>
      <c r="H465" s="6"/>
      <c r="I465" s="34"/>
      <c r="J465" s="30"/>
      <c r="M465" s="38"/>
      <c r="N465" s="38"/>
      <c r="O465" s="38"/>
      <c r="Q465" s="134"/>
    </row>
    <row r="466" spans="1:17" s="8" customFormat="1" ht="15.75" hidden="1">
      <c r="A466" s="9"/>
      <c r="B466" s="13"/>
      <c r="C466" s="97"/>
      <c r="D466" s="6"/>
      <c r="E466" s="166"/>
      <c r="F466" s="6"/>
      <c r="G466" s="158"/>
      <c r="H466" s="6"/>
      <c r="I466" s="34"/>
      <c r="J466" s="30"/>
      <c r="M466" s="38"/>
      <c r="N466" s="38"/>
      <c r="O466" s="38"/>
      <c r="Q466" s="134"/>
    </row>
    <row r="467" spans="1:17" s="8" customFormat="1" ht="89.25" hidden="1">
      <c r="A467" s="9" t="s">
        <v>100</v>
      </c>
      <c r="B467" s="13" t="s">
        <v>145</v>
      </c>
      <c r="C467" s="97"/>
      <c r="D467" s="6"/>
      <c r="E467" s="166"/>
      <c r="F467" s="6"/>
      <c r="G467" s="158"/>
      <c r="H467" s="22"/>
      <c r="I467" s="34"/>
      <c r="J467" s="30"/>
      <c r="M467" s="38"/>
      <c r="N467" s="38"/>
      <c r="O467" s="38"/>
      <c r="Q467" s="134"/>
    </row>
    <row r="468" spans="1:17" s="8" customFormat="1" ht="15.75" hidden="1">
      <c r="A468" s="9"/>
      <c r="B468" s="13"/>
      <c r="C468" s="97"/>
      <c r="D468" s="6"/>
      <c r="E468" s="166"/>
      <c r="F468" s="6"/>
      <c r="G468" s="158"/>
      <c r="H468" s="22"/>
      <c r="I468" s="34"/>
      <c r="J468" s="30"/>
      <c r="M468" s="38"/>
      <c r="N468" s="38"/>
      <c r="O468" s="38"/>
      <c r="Q468" s="134"/>
    </row>
    <row r="469" spans="1:17" s="8" customFormat="1" ht="15.75" hidden="1">
      <c r="A469" s="9"/>
      <c r="B469" s="13" t="s">
        <v>323</v>
      </c>
      <c r="C469" s="98">
        <v>0</v>
      </c>
      <c r="D469" s="6"/>
      <c r="E469" s="166"/>
      <c r="F469" s="6"/>
      <c r="G469" s="158"/>
      <c r="H469" s="6"/>
      <c r="I469" s="34"/>
      <c r="J469" s="30"/>
      <c r="M469" s="38"/>
      <c r="N469" s="38"/>
      <c r="O469" s="38"/>
      <c r="Q469" s="134"/>
    </row>
    <row r="470" spans="1:17" s="8" customFormat="1" ht="15.75" hidden="1">
      <c r="A470" s="9"/>
      <c r="B470" s="13"/>
      <c r="C470" s="97"/>
      <c r="D470" s="6"/>
      <c r="E470" s="166"/>
      <c r="F470" s="6"/>
      <c r="G470" s="158"/>
      <c r="H470" s="6"/>
      <c r="I470" s="34"/>
      <c r="J470" s="30"/>
      <c r="M470" s="38"/>
      <c r="N470" s="38"/>
      <c r="O470" s="38"/>
      <c r="Q470" s="134"/>
    </row>
    <row r="471" spans="1:17" s="8" customFormat="1" ht="89.25" hidden="1">
      <c r="A471" s="9" t="s">
        <v>101</v>
      </c>
      <c r="B471" s="13" t="s">
        <v>146</v>
      </c>
      <c r="C471" s="97"/>
      <c r="D471" s="6"/>
      <c r="E471" s="166"/>
      <c r="F471" s="6"/>
      <c r="G471" s="158"/>
      <c r="H471" s="22"/>
      <c r="I471" s="34"/>
      <c r="J471" s="30"/>
      <c r="M471" s="38"/>
      <c r="N471" s="38"/>
      <c r="O471" s="38"/>
      <c r="Q471" s="134"/>
    </row>
    <row r="472" spans="1:17" s="8" customFormat="1" ht="15.75" hidden="1">
      <c r="A472" s="9"/>
      <c r="B472" s="13"/>
      <c r="C472" s="97"/>
      <c r="D472" s="6"/>
      <c r="E472" s="166"/>
      <c r="F472" s="6"/>
      <c r="G472" s="158"/>
      <c r="H472" s="22"/>
      <c r="I472" s="34"/>
      <c r="J472" s="30"/>
      <c r="M472" s="38"/>
      <c r="N472" s="38"/>
      <c r="O472" s="38"/>
      <c r="Q472" s="134"/>
    </row>
    <row r="473" spans="1:17" s="8" customFormat="1" ht="15.75" hidden="1">
      <c r="A473" s="9"/>
      <c r="B473" s="13" t="s">
        <v>323</v>
      </c>
      <c r="C473" s="98">
        <v>0</v>
      </c>
      <c r="D473" s="6"/>
      <c r="E473" s="166"/>
      <c r="F473" s="6"/>
      <c r="G473" s="158"/>
      <c r="H473" s="6"/>
      <c r="I473" s="34"/>
      <c r="J473" s="30"/>
      <c r="M473" s="38"/>
      <c r="N473" s="38"/>
      <c r="O473" s="38"/>
      <c r="Q473" s="134"/>
    </row>
    <row r="474" spans="1:17" s="8" customFormat="1" ht="15.75" hidden="1">
      <c r="A474" s="9"/>
      <c r="B474" s="13"/>
      <c r="C474" s="97"/>
      <c r="D474" s="6"/>
      <c r="E474" s="166"/>
      <c r="F474" s="6"/>
      <c r="G474" s="158"/>
      <c r="H474" s="6"/>
      <c r="I474" s="34"/>
      <c r="J474" s="30"/>
      <c r="M474" s="38"/>
      <c r="N474" s="38"/>
      <c r="O474" s="38"/>
      <c r="Q474" s="134"/>
    </row>
    <row r="475" spans="1:17" s="8" customFormat="1" ht="89.25" hidden="1">
      <c r="A475" s="9" t="s">
        <v>183</v>
      </c>
      <c r="B475" s="13" t="s">
        <v>173</v>
      </c>
      <c r="C475" s="97"/>
      <c r="D475" s="6"/>
      <c r="E475" s="166"/>
      <c r="F475" s="6"/>
      <c r="G475" s="158"/>
      <c r="H475" s="22"/>
      <c r="I475" s="34"/>
      <c r="J475" s="30"/>
      <c r="M475" s="38"/>
      <c r="N475" s="38"/>
      <c r="O475" s="38"/>
      <c r="Q475" s="134"/>
    </row>
    <row r="476" spans="1:17" s="8" customFormat="1" ht="15.75" hidden="1">
      <c r="A476" s="9"/>
      <c r="B476" s="13"/>
      <c r="C476" s="97"/>
      <c r="D476" s="6"/>
      <c r="E476" s="166"/>
      <c r="F476" s="6"/>
      <c r="G476" s="158"/>
      <c r="H476" s="22"/>
      <c r="I476" s="34"/>
      <c r="J476" s="30"/>
      <c r="M476" s="38"/>
      <c r="N476" s="38"/>
      <c r="O476" s="38"/>
      <c r="Q476" s="134"/>
    </row>
    <row r="477" spans="1:17" s="8" customFormat="1" ht="15.75" hidden="1">
      <c r="A477" s="9"/>
      <c r="B477" s="13" t="s">
        <v>323</v>
      </c>
      <c r="C477" s="98">
        <v>0</v>
      </c>
      <c r="D477" s="6"/>
      <c r="E477" s="166"/>
      <c r="F477" s="6"/>
      <c r="G477" s="158"/>
      <c r="H477" s="6"/>
      <c r="I477" s="34"/>
      <c r="J477" s="30"/>
      <c r="M477" s="38"/>
      <c r="N477" s="38"/>
      <c r="O477" s="38"/>
      <c r="Q477" s="134"/>
    </row>
    <row r="478" spans="1:17" s="8" customFormat="1" ht="15.75" hidden="1">
      <c r="A478" s="9"/>
      <c r="B478" s="13"/>
      <c r="C478" s="97"/>
      <c r="D478" s="6"/>
      <c r="E478" s="166"/>
      <c r="F478" s="6"/>
      <c r="G478" s="158"/>
      <c r="H478" s="6"/>
      <c r="I478" s="34"/>
      <c r="J478" s="30"/>
      <c r="M478" s="38"/>
      <c r="N478" s="38"/>
      <c r="O478" s="38"/>
      <c r="Q478" s="134"/>
    </row>
    <row r="479" spans="1:17" s="8" customFormat="1" ht="89.25" hidden="1">
      <c r="A479" s="9" t="s">
        <v>184</v>
      </c>
      <c r="B479" s="13" t="s">
        <v>138</v>
      </c>
      <c r="C479" s="97"/>
      <c r="D479" s="6"/>
      <c r="E479" s="166"/>
      <c r="F479" s="6"/>
      <c r="G479" s="158"/>
      <c r="H479" s="22"/>
      <c r="I479" s="34"/>
      <c r="J479" s="30"/>
      <c r="M479" s="38"/>
      <c r="N479" s="38"/>
      <c r="O479" s="38"/>
      <c r="Q479" s="134"/>
    </row>
    <row r="480" spans="1:17" s="8" customFormat="1" ht="15.75" hidden="1">
      <c r="A480" s="9"/>
      <c r="B480" s="13"/>
      <c r="C480" s="97"/>
      <c r="D480" s="6"/>
      <c r="E480" s="166"/>
      <c r="F480" s="6"/>
      <c r="G480" s="158"/>
      <c r="H480" s="22"/>
      <c r="I480" s="34"/>
      <c r="J480" s="30"/>
      <c r="M480" s="38"/>
      <c r="N480" s="38"/>
      <c r="O480" s="38"/>
      <c r="Q480" s="134"/>
    </row>
    <row r="481" spans="1:17" s="8" customFormat="1" ht="15.75" hidden="1">
      <c r="A481" s="9"/>
      <c r="B481" s="13" t="s">
        <v>323</v>
      </c>
      <c r="C481" s="98">
        <v>0</v>
      </c>
      <c r="D481" s="6"/>
      <c r="E481" s="166"/>
      <c r="F481" s="6"/>
      <c r="G481" s="158"/>
      <c r="H481" s="6"/>
      <c r="I481" s="34"/>
      <c r="J481" s="30"/>
      <c r="M481" s="38"/>
      <c r="N481" s="38"/>
      <c r="O481" s="38"/>
      <c r="Q481" s="134"/>
    </row>
    <row r="482" spans="1:17" s="8" customFormat="1" ht="15.75" hidden="1">
      <c r="A482" s="9"/>
      <c r="B482" s="13"/>
      <c r="C482" s="97"/>
      <c r="D482" s="6"/>
      <c r="E482" s="166"/>
      <c r="F482" s="6"/>
      <c r="G482" s="158"/>
      <c r="H482" s="6"/>
      <c r="I482" s="34"/>
      <c r="J482" s="30"/>
      <c r="M482" s="38"/>
      <c r="N482" s="38"/>
      <c r="O482" s="38"/>
      <c r="Q482" s="134"/>
    </row>
    <row r="483" spans="1:17" s="8" customFormat="1" ht="89.25" hidden="1">
      <c r="A483" s="9" t="s">
        <v>185</v>
      </c>
      <c r="B483" s="13" t="s">
        <v>140</v>
      </c>
      <c r="C483" s="97"/>
      <c r="D483" s="6"/>
      <c r="E483" s="166"/>
      <c r="F483" s="6"/>
      <c r="G483" s="158"/>
      <c r="H483" s="22"/>
      <c r="I483" s="34"/>
      <c r="J483" s="30"/>
      <c r="M483" s="38"/>
      <c r="N483" s="38"/>
      <c r="O483" s="38"/>
      <c r="Q483" s="134"/>
    </row>
    <row r="484" spans="1:17" s="8" customFormat="1" ht="15.75" hidden="1">
      <c r="A484" s="9"/>
      <c r="B484" s="13"/>
      <c r="C484" s="97"/>
      <c r="D484" s="6"/>
      <c r="E484" s="166"/>
      <c r="F484" s="6"/>
      <c r="G484" s="158"/>
      <c r="H484" s="22"/>
      <c r="I484" s="34"/>
      <c r="J484" s="30"/>
      <c r="M484" s="38"/>
      <c r="N484" s="38"/>
      <c r="O484" s="38"/>
      <c r="Q484" s="134"/>
    </row>
    <row r="485" spans="1:17" s="8" customFormat="1" ht="15.75" hidden="1">
      <c r="A485" s="9"/>
      <c r="B485" s="13" t="s">
        <v>323</v>
      </c>
      <c r="C485" s="98">
        <v>0</v>
      </c>
      <c r="D485" s="6"/>
      <c r="E485" s="166"/>
      <c r="F485" s="6"/>
      <c r="G485" s="158"/>
      <c r="H485" s="6"/>
      <c r="I485" s="34"/>
      <c r="J485" s="30"/>
      <c r="M485" s="38"/>
      <c r="N485" s="38"/>
      <c r="O485" s="38"/>
      <c r="Q485" s="134"/>
    </row>
    <row r="486" spans="1:17" s="8" customFormat="1" ht="15.75" hidden="1">
      <c r="A486" s="9"/>
      <c r="B486" s="13"/>
      <c r="C486" s="97"/>
      <c r="D486" s="6"/>
      <c r="E486" s="166"/>
      <c r="F486" s="6"/>
      <c r="G486" s="158"/>
      <c r="H486" s="6"/>
      <c r="I486" s="34"/>
      <c r="J486" s="30"/>
      <c r="M486" s="38"/>
      <c r="N486" s="38"/>
      <c r="O486" s="38"/>
      <c r="Q486" s="134"/>
    </row>
    <row r="487" spans="1:17" s="8" customFormat="1" ht="89.25" hidden="1">
      <c r="A487" s="9" t="s">
        <v>186</v>
      </c>
      <c r="B487" s="13" t="s">
        <v>141</v>
      </c>
      <c r="C487" s="97"/>
      <c r="D487" s="6"/>
      <c r="E487" s="166"/>
      <c r="F487" s="6"/>
      <c r="G487" s="158"/>
      <c r="H487" s="22"/>
      <c r="I487" s="34"/>
      <c r="J487" s="30"/>
      <c r="M487" s="38"/>
      <c r="N487" s="38"/>
      <c r="O487" s="38"/>
      <c r="Q487" s="134"/>
    </row>
    <row r="488" spans="1:17" s="8" customFormat="1" ht="15.75" hidden="1">
      <c r="A488" s="9"/>
      <c r="B488" s="13"/>
      <c r="C488" s="97"/>
      <c r="D488" s="6"/>
      <c r="E488" s="166"/>
      <c r="F488" s="6"/>
      <c r="G488" s="158"/>
      <c r="H488" s="22"/>
      <c r="I488" s="34"/>
      <c r="J488" s="30"/>
      <c r="M488" s="38"/>
      <c r="N488" s="38"/>
      <c r="O488" s="38"/>
      <c r="Q488" s="134"/>
    </row>
    <row r="489" spans="1:17" s="8" customFormat="1" ht="15.75" hidden="1">
      <c r="A489" s="9"/>
      <c r="B489" s="13" t="s">
        <v>323</v>
      </c>
      <c r="C489" s="98">
        <v>0</v>
      </c>
      <c r="D489" s="6"/>
      <c r="E489" s="166"/>
      <c r="F489" s="6"/>
      <c r="G489" s="158"/>
      <c r="H489" s="6"/>
      <c r="I489" s="34"/>
      <c r="J489" s="30"/>
      <c r="M489" s="38"/>
      <c r="N489" s="38"/>
      <c r="O489" s="38"/>
      <c r="Q489" s="134"/>
    </row>
    <row r="490" spans="1:17" s="8" customFormat="1" ht="15.75" hidden="1">
      <c r="A490" s="9"/>
      <c r="B490" s="13"/>
      <c r="C490" s="97"/>
      <c r="D490" s="6"/>
      <c r="E490" s="166"/>
      <c r="F490" s="6"/>
      <c r="G490" s="158"/>
      <c r="H490" s="6"/>
      <c r="I490" s="34"/>
      <c r="J490" s="30"/>
      <c r="M490" s="38"/>
      <c r="N490" s="38"/>
      <c r="O490" s="38"/>
      <c r="Q490" s="134"/>
    </row>
    <row r="491" spans="1:17" s="8" customFormat="1" ht="89.25" hidden="1">
      <c r="A491" s="9" t="s">
        <v>187</v>
      </c>
      <c r="B491" s="13" t="s">
        <v>142</v>
      </c>
      <c r="C491" s="97"/>
      <c r="D491" s="6"/>
      <c r="E491" s="166"/>
      <c r="F491" s="6"/>
      <c r="G491" s="158"/>
      <c r="H491" s="22"/>
      <c r="I491" s="34"/>
      <c r="J491" s="30"/>
      <c r="M491" s="38"/>
      <c r="N491" s="38"/>
      <c r="O491" s="38"/>
      <c r="Q491" s="134"/>
    </row>
    <row r="492" spans="1:17" s="8" customFormat="1" ht="15.75" hidden="1">
      <c r="A492" s="9"/>
      <c r="B492" s="13"/>
      <c r="C492" s="97"/>
      <c r="D492" s="6"/>
      <c r="E492" s="166"/>
      <c r="F492" s="6"/>
      <c r="G492" s="158"/>
      <c r="H492" s="22"/>
      <c r="I492" s="34"/>
      <c r="J492" s="30"/>
      <c r="M492" s="38"/>
      <c r="N492" s="38"/>
      <c r="O492" s="38"/>
      <c r="Q492" s="134"/>
    </row>
    <row r="493" spans="1:17" s="8" customFormat="1" ht="15.75" hidden="1">
      <c r="A493" s="9"/>
      <c r="B493" s="13" t="s">
        <v>323</v>
      </c>
      <c r="C493" s="98">
        <v>0</v>
      </c>
      <c r="D493" s="6"/>
      <c r="E493" s="166"/>
      <c r="F493" s="6"/>
      <c r="G493" s="158"/>
      <c r="H493" s="6"/>
      <c r="I493" s="34"/>
      <c r="J493" s="30"/>
      <c r="M493" s="38"/>
      <c r="N493" s="38"/>
      <c r="O493" s="38"/>
      <c r="Q493" s="134"/>
    </row>
    <row r="494" spans="2:15" ht="15.75" hidden="1">
      <c r="B494" s="70"/>
      <c r="C494" s="73"/>
      <c r="H494" s="71"/>
      <c r="I494" s="60"/>
      <c r="J494" s="60"/>
      <c r="M494" s="60"/>
      <c r="N494" s="60"/>
      <c r="O494" s="60"/>
    </row>
    <row r="495" spans="1:8" ht="76.5" hidden="1">
      <c r="A495" s="57" t="s">
        <v>188</v>
      </c>
      <c r="B495" s="13" t="s">
        <v>147</v>
      </c>
      <c r="H495" s="80"/>
    </row>
    <row r="496" spans="2:8" ht="15.75" hidden="1">
      <c r="B496" s="70"/>
      <c r="H496" s="80"/>
    </row>
    <row r="497" spans="2:17" ht="15.75" hidden="1">
      <c r="B497" s="70" t="s">
        <v>323</v>
      </c>
      <c r="C497" s="73">
        <v>0</v>
      </c>
      <c r="H497" s="71"/>
      <c r="Q497" s="142"/>
    </row>
    <row r="498" spans="2:17" ht="15.75">
      <c r="B498" s="70"/>
      <c r="C498" s="73"/>
      <c r="H498" s="71"/>
      <c r="Q498" s="142"/>
    </row>
    <row r="499" spans="1:8" ht="76.5">
      <c r="A499" s="57" t="s">
        <v>212</v>
      </c>
      <c r="B499" s="13" t="s">
        <v>213</v>
      </c>
      <c r="H499" s="80"/>
    </row>
    <row r="500" spans="2:8" ht="15.75">
      <c r="B500" s="70"/>
      <c r="H500" s="80"/>
    </row>
    <row r="501" spans="2:17" ht="15.75">
      <c r="B501" s="70" t="s">
        <v>323</v>
      </c>
      <c r="C501" s="71">
        <v>5</v>
      </c>
      <c r="H501" s="71"/>
      <c r="Q501" s="142"/>
    </row>
    <row r="502" spans="2:17" ht="15.75" hidden="1">
      <c r="B502" s="70"/>
      <c r="C502" s="73"/>
      <c r="H502" s="71"/>
      <c r="Q502" s="142"/>
    </row>
    <row r="503" spans="1:8" ht="76.5" hidden="1">
      <c r="A503" s="57" t="s">
        <v>189</v>
      </c>
      <c r="B503" s="13" t="s">
        <v>156</v>
      </c>
      <c r="H503" s="80"/>
    </row>
    <row r="504" spans="2:8" ht="15.75" hidden="1">
      <c r="B504" s="70"/>
      <c r="H504" s="80"/>
    </row>
    <row r="505" spans="2:17" ht="15.75" hidden="1">
      <c r="B505" s="70" t="s">
        <v>323</v>
      </c>
      <c r="C505" s="73">
        <v>0</v>
      </c>
      <c r="H505" s="71"/>
      <c r="Q505" s="142"/>
    </row>
    <row r="506" spans="1:17" s="8" customFormat="1" ht="15.75" hidden="1">
      <c r="A506" s="9"/>
      <c r="B506" s="13"/>
      <c r="C506" s="97"/>
      <c r="D506" s="6"/>
      <c r="E506" s="166"/>
      <c r="F506" s="6"/>
      <c r="G506" s="158"/>
      <c r="H506" s="6"/>
      <c r="Q506" s="134"/>
    </row>
    <row r="507" spans="1:8" ht="76.5" hidden="1">
      <c r="A507" s="57" t="s">
        <v>190</v>
      </c>
      <c r="B507" s="13" t="s">
        <v>226</v>
      </c>
      <c r="H507" s="80"/>
    </row>
    <row r="508" spans="2:8" ht="15.75" hidden="1">
      <c r="B508" s="70"/>
      <c r="H508" s="80"/>
    </row>
    <row r="509" spans="2:17" ht="15.75" hidden="1">
      <c r="B509" s="70" t="s">
        <v>323</v>
      </c>
      <c r="C509" s="73">
        <v>0</v>
      </c>
      <c r="H509" s="71"/>
      <c r="Q509" s="142"/>
    </row>
    <row r="510" spans="2:17" ht="15.75">
      <c r="B510" s="70"/>
      <c r="C510" s="73"/>
      <c r="H510" s="71"/>
      <c r="Q510" s="142"/>
    </row>
    <row r="511" spans="1:8" ht="76.5">
      <c r="A511" s="57" t="s">
        <v>207</v>
      </c>
      <c r="B511" s="13" t="s">
        <v>208</v>
      </c>
      <c r="H511" s="80"/>
    </row>
    <row r="512" spans="2:8" ht="15.75">
      <c r="B512" s="70"/>
      <c r="H512" s="80"/>
    </row>
    <row r="513" spans="2:17" ht="15.75">
      <c r="B513" s="70" t="s">
        <v>323</v>
      </c>
      <c r="C513" s="71">
        <v>14</v>
      </c>
      <c r="H513" s="71"/>
      <c r="Q513" s="142"/>
    </row>
    <row r="514" spans="2:17" ht="15.75" hidden="1">
      <c r="B514" s="70"/>
      <c r="C514" s="73"/>
      <c r="H514" s="71"/>
      <c r="Q514" s="142"/>
    </row>
    <row r="515" spans="1:8" ht="76.5" hidden="1">
      <c r="A515" s="57" t="s">
        <v>191</v>
      </c>
      <c r="B515" s="13" t="s">
        <v>227</v>
      </c>
      <c r="H515" s="80"/>
    </row>
    <row r="516" spans="2:8" ht="15.75" hidden="1">
      <c r="B516" s="70"/>
      <c r="H516" s="80"/>
    </row>
    <row r="517" spans="2:17" ht="15.75" hidden="1">
      <c r="B517" s="70" t="s">
        <v>323</v>
      </c>
      <c r="C517" s="73">
        <v>0</v>
      </c>
      <c r="H517" s="71"/>
      <c r="Q517" s="142"/>
    </row>
    <row r="518" spans="2:17" ht="15.75" hidden="1">
      <c r="B518" s="70"/>
      <c r="H518" s="71"/>
      <c r="Q518" s="142"/>
    </row>
    <row r="519" spans="1:8" ht="76.5" hidden="1">
      <c r="A519" s="57" t="s">
        <v>192</v>
      </c>
      <c r="B519" s="13" t="s">
        <v>225</v>
      </c>
      <c r="H519" s="80"/>
    </row>
    <row r="520" spans="2:8" ht="15.75" hidden="1">
      <c r="B520" s="70"/>
      <c r="H520" s="80"/>
    </row>
    <row r="521" spans="2:17" ht="15.75" hidden="1">
      <c r="B521" s="70" t="s">
        <v>323</v>
      </c>
      <c r="C521" s="73">
        <v>0</v>
      </c>
      <c r="H521" s="71"/>
      <c r="Q521" s="142"/>
    </row>
    <row r="522" spans="2:17" ht="15.75">
      <c r="B522" s="70"/>
      <c r="C522" s="73"/>
      <c r="H522" s="71"/>
      <c r="Q522" s="142"/>
    </row>
    <row r="523" spans="1:8" ht="76.5">
      <c r="A523" s="57" t="s">
        <v>209</v>
      </c>
      <c r="B523" s="13" t="s">
        <v>210</v>
      </c>
      <c r="H523" s="80"/>
    </row>
    <row r="524" spans="2:8" ht="15.75">
      <c r="B524" s="70"/>
      <c r="H524" s="80"/>
    </row>
    <row r="525" spans="2:17" ht="15.75">
      <c r="B525" s="70" t="s">
        <v>323</v>
      </c>
      <c r="C525" s="71">
        <v>1</v>
      </c>
      <c r="H525" s="71"/>
      <c r="Q525" s="142"/>
    </row>
    <row r="526" spans="2:17" ht="15.75" hidden="1">
      <c r="B526" s="70"/>
      <c r="C526" s="73"/>
      <c r="H526" s="71"/>
      <c r="Q526" s="142"/>
    </row>
    <row r="527" spans="1:8" ht="76.5" hidden="1">
      <c r="A527" s="57" t="s">
        <v>193</v>
      </c>
      <c r="B527" s="13" t="s">
        <v>224</v>
      </c>
      <c r="H527" s="80"/>
    </row>
    <row r="528" spans="2:8" ht="15.75" hidden="1">
      <c r="B528" s="70"/>
      <c r="H528" s="80"/>
    </row>
    <row r="529" spans="2:17" ht="15.75" hidden="1">
      <c r="B529" s="70" t="s">
        <v>323</v>
      </c>
      <c r="C529" s="73">
        <v>0</v>
      </c>
      <c r="H529" s="71"/>
      <c r="Q529" s="142"/>
    </row>
    <row r="530" spans="2:17" ht="15.75" hidden="1">
      <c r="B530" s="70"/>
      <c r="H530" s="71"/>
      <c r="Q530" s="142"/>
    </row>
    <row r="531" spans="1:8" ht="89.25" hidden="1">
      <c r="A531" s="57" t="s">
        <v>53</v>
      </c>
      <c r="B531" s="13" t="s">
        <v>54</v>
      </c>
      <c r="H531" s="80"/>
    </row>
    <row r="532" spans="2:8" ht="15.75" hidden="1">
      <c r="B532" s="70"/>
      <c r="H532" s="80"/>
    </row>
    <row r="533" spans="2:17" ht="15.75" hidden="1">
      <c r="B533" s="70" t="s">
        <v>323</v>
      </c>
      <c r="C533" s="73">
        <v>0</v>
      </c>
      <c r="H533" s="71"/>
      <c r="Q533" s="142"/>
    </row>
    <row r="534" spans="2:17" ht="15.75" hidden="1">
      <c r="B534" s="70"/>
      <c r="H534" s="71"/>
      <c r="Q534" s="142"/>
    </row>
    <row r="535" spans="1:8" ht="76.5" hidden="1">
      <c r="A535" s="57" t="s">
        <v>194</v>
      </c>
      <c r="B535" s="13" t="s">
        <v>228</v>
      </c>
      <c r="H535" s="80"/>
    </row>
    <row r="536" spans="2:8" ht="15.75" hidden="1">
      <c r="B536" s="70"/>
      <c r="H536" s="80"/>
    </row>
    <row r="537" spans="2:17" ht="15.75" hidden="1">
      <c r="B537" s="70" t="s">
        <v>323</v>
      </c>
      <c r="C537" s="73">
        <v>0</v>
      </c>
      <c r="H537" s="71"/>
      <c r="Q537" s="142"/>
    </row>
    <row r="538" spans="2:17" ht="15.75" hidden="1">
      <c r="B538" s="70"/>
      <c r="C538" s="73"/>
      <c r="H538" s="71"/>
      <c r="Q538" s="142"/>
    </row>
    <row r="539" spans="1:8" ht="76.5" hidden="1">
      <c r="A539" s="57" t="s">
        <v>150</v>
      </c>
      <c r="B539" s="13" t="s">
        <v>151</v>
      </c>
      <c r="H539" s="80"/>
    </row>
    <row r="540" spans="2:8" ht="15.75" hidden="1">
      <c r="B540" s="70"/>
      <c r="H540" s="80"/>
    </row>
    <row r="541" spans="2:17" ht="15.75" hidden="1">
      <c r="B541" s="70" t="s">
        <v>323</v>
      </c>
      <c r="C541" s="73">
        <v>0</v>
      </c>
      <c r="H541" s="71"/>
      <c r="Q541" s="142"/>
    </row>
    <row r="542" spans="2:17" ht="15.75" hidden="1">
      <c r="B542" s="70"/>
      <c r="C542" s="73"/>
      <c r="H542" s="71"/>
      <c r="Q542" s="142"/>
    </row>
    <row r="543" spans="1:8" ht="76.5" hidden="1">
      <c r="A543" s="57" t="s">
        <v>195</v>
      </c>
      <c r="B543" s="13" t="s">
        <v>229</v>
      </c>
      <c r="H543" s="80"/>
    </row>
    <row r="544" spans="2:8" ht="15.75" hidden="1">
      <c r="B544" s="70"/>
      <c r="H544" s="80"/>
    </row>
    <row r="545" spans="2:17" ht="15.75" hidden="1">
      <c r="B545" s="70" t="s">
        <v>323</v>
      </c>
      <c r="C545" s="73">
        <v>0</v>
      </c>
      <c r="H545" s="71"/>
      <c r="Q545" s="142"/>
    </row>
    <row r="546" spans="2:17" ht="15.75" hidden="1">
      <c r="B546" s="70"/>
      <c r="C546" s="73"/>
      <c r="H546" s="71"/>
      <c r="Q546" s="142"/>
    </row>
    <row r="547" spans="1:8" ht="89.25" hidden="1">
      <c r="A547" s="57" t="s">
        <v>152</v>
      </c>
      <c r="B547" s="13" t="s">
        <v>153</v>
      </c>
      <c r="H547" s="80"/>
    </row>
    <row r="548" spans="2:8" ht="15.75" hidden="1">
      <c r="B548" s="70"/>
      <c r="H548" s="80"/>
    </row>
    <row r="549" spans="2:17" ht="15.75" hidden="1">
      <c r="B549" s="70" t="s">
        <v>323</v>
      </c>
      <c r="C549" s="73">
        <v>0</v>
      </c>
      <c r="H549" s="71"/>
      <c r="Q549" s="142"/>
    </row>
    <row r="550" spans="2:17" ht="15.75" hidden="1">
      <c r="B550" s="70"/>
      <c r="H550" s="71"/>
      <c r="Q550" s="142"/>
    </row>
    <row r="551" spans="1:8" ht="89.25" hidden="1">
      <c r="A551" s="57" t="s">
        <v>41</v>
      </c>
      <c r="B551" s="13" t="s">
        <v>40</v>
      </c>
      <c r="H551" s="80"/>
    </row>
    <row r="552" spans="2:8" ht="15.75" hidden="1">
      <c r="B552" s="70"/>
      <c r="H552" s="80"/>
    </row>
    <row r="553" spans="2:17" ht="15.75" hidden="1">
      <c r="B553" s="70" t="s">
        <v>323</v>
      </c>
      <c r="C553" s="73">
        <v>0</v>
      </c>
      <c r="H553" s="71"/>
      <c r="Q553" s="142"/>
    </row>
    <row r="554" spans="2:17" ht="15.75" hidden="1">
      <c r="B554" s="70"/>
      <c r="H554" s="71"/>
      <c r="Q554" s="142"/>
    </row>
    <row r="555" spans="1:8" ht="76.5" hidden="1">
      <c r="A555" s="57" t="s">
        <v>196</v>
      </c>
      <c r="B555" s="13" t="s">
        <v>230</v>
      </c>
      <c r="H555" s="80"/>
    </row>
    <row r="556" spans="2:8" ht="15.75" hidden="1">
      <c r="B556" s="70"/>
      <c r="H556" s="80"/>
    </row>
    <row r="557" spans="2:17" ht="15.75" hidden="1">
      <c r="B557" s="70" t="s">
        <v>323</v>
      </c>
      <c r="C557" s="73">
        <v>0</v>
      </c>
      <c r="H557" s="71"/>
      <c r="Q557" s="142"/>
    </row>
    <row r="558" spans="2:17" ht="15.75" hidden="1">
      <c r="B558" s="70"/>
      <c r="C558" s="73"/>
      <c r="H558" s="71"/>
      <c r="Q558" s="142"/>
    </row>
    <row r="559" spans="1:8" ht="89.25" hidden="1">
      <c r="A559" s="57" t="s">
        <v>197</v>
      </c>
      <c r="B559" s="13" t="s">
        <v>231</v>
      </c>
      <c r="H559" s="80"/>
    </row>
    <row r="560" spans="2:8" ht="15.75" hidden="1">
      <c r="B560" s="70"/>
      <c r="H560" s="80"/>
    </row>
    <row r="561" spans="2:17" ht="15.75" hidden="1">
      <c r="B561" s="70" t="s">
        <v>323</v>
      </c>
      <c r="C561" s="73">
        <v>0</v>
      </c>
      <c r="H561" s="71"/>
      <c r="Q561" s="142"/>
    </row>
    <row r="562" spans="2:17" ht="15.75" hidden="1">
      <c r="B562" s="70"/>
      <c r="C562" s="73"/>
      <c r="H562" s="71"/>
      <c r="Q562" s="142"/>
    </row>
    <row r="563" spans="1:8" ht="76.5" hidden="1">
      <c r="A563" s="57" t="s">
        <v>222</v>
      </c>
      <c r="B563" s="13" t="s">
        <v>223</v>
      </c>
      <c r="H563" s="80"/>
    </row>
    <row r="564" spans="2:8" ht="15.75" hidden="1">
      <c r="B564" s="70"/>
      <c r="H564" s="80"/>
    </row>
    <row r="565" spans="2:17" ht="15.75" hidden="1">
      <c r="B565" s="70" t="s">
        <v>323</v>
      </c>
      <c r="C565" s="73">
        <v>0</v>
      </c>
      <c r="H565" s="71"/>
      <c r="Q565" s="142"/>
    </row>
    <row r="566" spans="2:17" ht="15.75" hidden="1">
      <c r="B566" s="70"/>
      <c r="H566" s="71"/>
      <c r="Q566" s="142"/>
    </row>
    <row r="567" spans="1:8" ht="76.5" hidden="1">
      <c r="A567" s="57" t="s">
        <v>198</v>
      </c>
      <c r="B567" s="13" t="s">
        <v>157</v>
      </c>
      <c r="H567" s="80"/>
    </row>
    <row r="568" spans="2:8" ht="15.75" hidden="1">
      <c r="B568" s="70"/>
      <c r="H568" s="80"/>
    </row>
    <row r="569" spans="2:17" ht="15.75" hidden="1">
      <c r="B569" s="70" t="s">
        <v>323</v>
      </c>
      <c r="C569" s="73">
        <v>0</v>
      </c>
      <c r="H569" s="71"/>
      <c r="Q569" s="142"/>
    </row>
    <row r="570" spans="2:17" ht="15.75">
      <c r="B570" s="70"/>
      <c r="C570" s="73"/>
      <c r="H570" s="71"/>
      <c r="Q570" s="142"/>
    </row>
    <row r="571" spans="1:8" ht="89.25">
      <c r="A571" s="57" t="s">
        <v>199</v>
      </c>
      <c r="B571" s="13" t="s">
        <v>298</v>
      </c>
      <c r="H571" s="80"/>
    </row>
    <row r="572" spans="2:8" ht="15.75">
      <c r="B572" s="70"/>
      <c r="H572" s="80"/>
    </row>
    <row r="573" spans="2:17" ht="15.75">
      <c r="B573" s="70" t="s">
        <v>323</v>
      </c>
      <c r="C573" s="71">
        <v>1</v>
      </c>
      <c r="H573" s="71"/>
      <c r="Q573" s="142"/>
    </row>
    <row r="574" spans="2:17" ht="15.75" hidden="1">
      <c r="B574" s="70"/>
      <c r="C574" s="73"/>
      <c r="H574" s="71"/>
      <c r="Q574" s="142"/>
    </row>
    <row r="575" spans="1:8" ht="76.5" hidden="1">
      <c r="A575" s="57" t="s">
        <v>297</v>
      </c>
      <c r="B575" s="13" t="s">
        <v>158</v>
      </c>
      <c r="H575" s="80"/>
    </row>
    <row r="576" spans="2:8" ht="15.75" hidden="1">
      <c r="B576" s="70"/>
      <c r="H576" s="80"/>
    </row>
    <row r="577" spans="2:17" ht="15.75" hidden="1">
      <c r="B577" s="70" t="s">
        <v>323</v>
      </c>
      <c r="C577" s="73">
        <v>0</v>
      </c>
      <c r="H577" s="71"/>
      <c r="Q577" s="142"/>
    </row>
    <row r="578" spans="2:17" ht="15.75" hidden="1">
      <c r="B578" s="70"/>
      <c r="H578" s="71"/>
      <c r="Q578" s="142"/>
    </row>
    <row r="579" spans="1:8" ht="76.5" hidden="1">
      <c r="A579" s="57" t="s">
        <v>200</v>
      </c>
      <c r="B579" s="13" t="s">
        <v>159</v>
      </c>
      <c r="H579" s="80"/>
    </row>
    <row r="580" spans="2:8" ht="15.75" hidden="1">
      <c r="B580" s="70"/>
      <c r="H580" s="80"/>
    </row>
    <row r="581" spans="2:17" ht="15.75" hidden="1">
      <c r="B581" s="70" t="s">
        <v>323</v>
      </c>
      <c r="C581" s="73">
        <v>0</v>
      </c>
      <c r="H581" s="71"/>
      <c r="Q581" s="142"/>
    </row>
    <row r="582" spans="2:17" ht="15.75" hidden="1">
      <c r="B582" s="70"/>
      <c r="C582" s="73"/>
      <c r="H582" s="71"/>
      <c r="Q582" s="142"/>
    </row>
    <row r="583" spans="1:8" ht="76.5" hidden="1">
      <c r="A583" s="57" t="s">
        <v>201</v>
      </c>
      <c r="B583" s="13" t="s">
        <v>160</v>
      </c>
      <c r="H583" s="80"/>
    </row>
    <row r="584" spans="2:8" ht="15.75" hidden="1">
      <c r="B584" s="70"/>
      <c r="H584" s="80"/>
    </row>
    <row r="585" spans="2:17" ht="15.75" hidden="1">
      <c r="B585" s="70" t="s">
        <v>323</v>
      </c>
      <c r="C585" s="73">
        <v>0</v>
      </c>
      <c r="H585" s="71"/>
      <c r="Q585" s="142"/>
    </row>
    <row r="586" spans="2:17" ht="15.75" hidden="1">
      <c r="B586" s="70"/>
      <c r="H586" s="71"/>
      <c r="Q586" s="142"/>
    </row>
    <row r="587" spans="1:8" ht="76.5" hidden="1">
      <c r="A587" s="57" t="s">
        <v>202</v>
      </c>
      <c r="B587" s="13" t="s">
        <v>170</v>
      </c>
      <c r="H587" s="80"/>
    </row>
    <row r="588" spans="2:8" ht="15.75" hidden="1">
      <c r="B588" s="70"/>
      <c r="H588" s="80"/>
    </row>
    <row r="589" spans="2:17" ht="15.75" hidden="1">
      <c r="B589" s="70" t="s">
        <v>323</v>
      </c>
      <c r="C589" s="73">
        <v>0</v>
      </c>
      <c r="H589" s="71"/>
      <c r="Q589" s="142"/>
    </row>
    <row r="590" spans="2:17" ht="15.75" hidden="1">
      <c r="B590" s="70"/>
      <c r="C590" s="73"/>
      <c r="H590" s="71"/>
      <c r="Q590" s="142"/>
    </row>
    <row r="591" spans="1:8" ht="76.5" hidden="1">
      <c r="A591" s="57" t="s">
        <v>203</v>
      </c>
      <c r="B591" s="13" t="s">
        <v>171</v>
      </c>
      <c r="H591" s="80"/>
    </row>
    <row r="592" spans="2:8" ht="15.75" hidden="1">
      <c r="B592" s="70"/>
      <c r="H592" s="80"/>
    </row>
    <row r="593" spans="2:17" ht="15.75" hidden="1">
      <c r="B593" s="70" t="s">
        <v>323</v>
      </c>
      <c r="C593" s="73">
        <v>0</v>
      </c>
      <c r="H593" s="71"/>
      <c r="Q593" s="142"/>
    </row>
    <row r="594" spans="2:17" ht="15.75" hidden="1">
      <c r="B594" s="70"/>
      <c r="C594" s="73"/>
      <c r="H594" s="71"/>
      <c r="Q594" s="142"/>
    </row>
    <row r="595" spans="1:8" ht="76.5" hidden="1">
      <c r="A595" s="57" t="s">
        <v>49</v>
      </c>
      <c r="B595" s="13" t="s">
        <v>50</v>
      </c>
      <c r="H595" s="80"/>
    </row>
    <row r="596" spans="2:8" ht="15.75" hidden="1">
      <c r="B596" s="70"/>
      <c r="H596" s="80"/>
    </row>
    <row r="597" spans="2:17" ht="15.75" hidden="1">
      <c r="B597" s="70" t="s">
        <v>323</v>
      </c>
      <c r="C597" s="73">
        <v>0</v>
      </c>
      <c r="H597" s="71"/>
      <c r="Q597" s="142"/>
    </row>
    <row r="598" spans="2:17" ht="15.75" hidden="1">
      <c r="B598" s="70"/>
      <c r="H598" s="71"/>
      <c r="Q598" s="142"/>
    </row>
    <row r="599" spans="1:8" ht="89.25" hidden="1">
      <c r="A599" s="57" t="s">
        <v>164</v>
      </c>
      <c r="B599" s="13" t="s">
        <v>165</v>
      </c>
      <c r="H599" s="80"/>
    </row>
    <row r="600" spans="2:8" ht="15.75" hidden="1">
      <c r="B600" s="70"/>
      <c r="H600" s="80"/>
    </row>
    <row r="601" spans="2:17" ht="15.75" hidden="1">
      <c r="B601" s="70" t="s">
        <v>323</v>
      </c>
      <c r="C601" s="73">
        <v>0</v>
      </c>
      <c r="H601" s="71"/>
      <c r="Q601" s="142"/>
    </row>
    <row r="602" spans="2:8" ht="15.75" hidden="1">
      <c r="B602" s="70"/>
      <c r="C602" s="73"/>
      <c r="H602" s="71"/>
    </row>
    <row r="603" spans="1:17" ht="63.75" hidden="1">
      <c r="A603" s="9" t="s">
        <v>361</v>
      </c>
      <c r="B603" s="13" t="s">
        <v>84</v>
      </c>
      <c r="C603" s="100"/>
      <c r="D603" s="6"/>
      <c r="F603" s="6"/>
      <c r="G603" s="141"/>
      <c r="H603" s="22"/>
      <c r="Q603" s="134"/>
    </row>
    <row r="604" spans="1:17" ht="15.75" hidden="1">
      <c r="A604" s="9"/>
      <c r="B604" s="13"/>
      <c r="C604" s="6"/>
      <c r="D604" s="6"/>
      <c r="F604" s="6"/>
      <c r="G604" s="141"/>
      <c r="H604" s="6"/>
      <c r="Q604" s="134"/>
    </row>
    <row r="605" spans="1:17" ht="15.75" hidden="1">
      <c r="A605" s="9"/>
      <c r="B605" s="13" t="s">
        <v>323</v>
      </c>
      <c r="C605" s="7">
        <v>0</v>
      </c>
      <c r="D605" s="6"/>
      <c r="F605" s="6"/>
      <c r="G605" s="134"/>
      <c r="H605" s="6"/>
      <c r="Q605" s="134"/>
    </row>
    <row r="606" spans="2:8" ht="15.75" hidden="1">
      <c r="B606" s="70"/>
      <c r="H606" s="71"/>
    </row>
    <row r="607" spans="1:8" ht="76.5" hidden="1">
      <c r="A607" s="57" t="s">
        <v>307</v>
      </c>
      <c r="B607" s="95" t="s">
        <v>235</v>
      </c>
      <c r="H607" s="80"/>
    </row>
    <row r="608" spans="2:8" ht="15.75" hidden="1">
      <c r="B608" s="95"/>
      <c r="H608" s="80"/>
    </row>
    <row r="609" spans="2:8" ht="15.75" hidden="1">
      <c r="B609" s="70" t="s">
        <v>323</v>
      </c>
      <c r="C609" s="73">
        <v>0</v>
      </c>
      <c r="H609" s="71"/>
    </row>
    <row r="610" spans="2:15" ht="15.75" hidden="1">
      <c r="B610" s="70"/>
      <c r="H610" s="80"/>
      <c r="I610" s="60"/>
      <c r="J610" s="60"/>
      <c r="M610" s="60"/>
      <c r="N610" s="60"/>
      <c r="O610" s="60"/>
    </row>
    <row r="611" spans="1:15" ht="76.5" hidden="1">
      <c r="A611" s="57" t="s">
        <v>16</v>
      </c>
      <c r="B611" s="70" t="s">
        <v>69</v>
      </c>
      <c r="H611" s="80"/>
      <c r="I611" s="60"/>
      <c r="J611" s="60"/>
      <c r="M611" s="60"/>
      <c r="N611" s="60"/>
      <c r="O611" s="60"/>
    </row>
    <row r="612" spans="2:15" ht="15.75" hidden="1">
      <c r="B612" s="70"/>
      <c r="H612" s="80"/>
      <c r="I612" s="60"/>
      <c r="J612" s="60"/>
      <c r="M612" s="60"/>
      <c r="N612" s="60"/>
      <c r="O612" s="60"/>
    </row>
    <row r="613" spans="2:15" ht="15.75" hidden="1">
      <c r="B613" s="70" t="s">
        <v>323</v>
      </c>
      <c r="C613" s="73">
        <v>0</v>
      </c>
      <c r="H613" s="71"/>
      <c r="I613" s="60"/>
      <c r="J613" s="60"/>
      <c r="M613" s="60"/>
      <c r="N613" s="60"/>
      <c r="O613" s="60"/>
    </row>
    <row r="614" spans="2:15" ht="15.75" hidden="1">
      <c r="B614" s="70"/>
      <c r="H614" s="71"/>
      <c r="I614" s="60"/>
      <c r="J614" s="60"/>
      <c r="M614" s="60"/>
      <c r="N614" s="60"/>
      <c r="O614" s="60"/>
    </row>
    <row r="615" spans="1:17" s="8" customFormat="1" ht="76.5" hidden="1">
      <c r="A615" s="9" t="s">
        <v>19</v>
      </c>
      <c r="B615" s="13" t="s">
        <v>79</v>
      </c>
      <c r="C615" s="6"/>
      <c r="D615" s="6"/>
      <c r="E615" s="166"/>
      <c r="F615" s="6"/>
      <c r="G615" s="158"/>
      <c r="H615" s="22"/>
      <c r="Q615" s="134"/>
    </row>
    <row r="616" spans="1:17" s="8" customFormat="1" ht="15.75" hidden="1">
      <c r="A616" s="9"/>
      <c r="B616" s="13"/>
      <c r="C616" s="6"/>
      <c r="D616" s="6"/>
      <c r="E616" s="166"/>
      <c r="F616" s="6"/>
      <c r="G616" s="158"/>
      <c r="H616" s="22"/>
      <c r="Q616" s="134"/>
    </row>
    <row r="617" spans="1:17" s="8" customFormat="1" ht="15.75" hidden="1">
      <c r="A617" s="9"/>
      <c r="B617" s="13" t="s">
        <v>323</v>
      </c>
      <c r="C617" s="7">
        <v>0</v>
      </c>
      <c r="D617" s="6"/>
      <c r="E617" s="166"/>
      <c r="F617" s="6"/>
      <c r="G617" s="158"/>
      <c r="H617" s="6"/>
      <c r="Q617" s="134"/>
    </row>
    <row r="618" spans="1:17" s="8" customFormat="1" ht="15.75">
      <c r="A618" s="9"/>
      <c r="B618" s="13"/>
      <c r="C618" s="7"/>
      <c r="D618" s="6"/>
      <c r="E618" s="166"/>
      <c r="F618" s="6"/>
      <c r="G618" s="158"/>
      <c r="H618" s="6"/>
      <c r="Q618" s="134"/>
    </row>
    <row r="619" spans="1:17" s="8" customFormat="1" ht="76.5">
      <c r="A619" s="9" t="s">
        <v>42</v>
      </c>
      <c r="B619" s="13" t="s">
        <v>132</v>
      </c>
      <c r="C619" s="6"/>
      <c r="D619" s="6"/>
      <c r="E619" s="166"/>
      <c r="F619" s="6"/>
      <c r="G619" s="158"/>
      <c r="H619" s="22"/>
      <c r="Q619" s="134"/>
    </row>
    <row r="620" spans="1:17" s="8" customFormat="1" ht="15.75">
      <c r="A620" s="9"/>
      <c r="B620" s="13"/>
      <c r="C620" s="6"/>
      <c r="D620" s="6"/>
      <c r="E620" s="166"/>
      <c r="F620" s="6"/>
      <c r="G620" s="158"/>
      <c r="H620" s="22"/>
      <c r="Q620" s="134"/>
    </row>
    <row r="621" spans="1:17" s="8" customFormat="1" ht="15.75">
      <c r="A621" s="9"/>
      <c r="B621" s="13" t="s">
        <v>323</v>
      </c>
      <c r="C621" s="100">
        <v>14</v>
      </c>
      <c r="D621" s="6"/>
      <c r="E621" s="166"/>
      <c r="F621" s="6"/>
      <c r="G621" s="158"/>
      <c r="H621" s="6"/>
      <c r="Q621" s="134"/>
    </row>
    <row r="622" spans="1:17" s="8" customFormat="1" ht="15.75" hidden="1">
      <c r="A622" s="9"/>
      <c r="B622" s="13"/>
      <c r="C622" s="7"/>
      <c r="D622" s="6"/>
      <c r="E622" s="166"/>
      <c r="F622" s="6"/>
      <c r="G622" s="158"/>
      <c r="H622" s="6"/>
      <c r="Q622" s="134"/>
    </row>
    <row r="623" spans="1:17" s="8" customFormat="1" ht="89.25" hidden="1">
      <c r="A623" s="9" t="s">
        <v>250</v>
      </c>
      <c r="B623" s="13" t="s">
        <v>257</v>
      </c>
      <c r="C623" s="6"/>
      <c r="D623" s="6"/>
      <c r="E623" s="166"/>
      <c r="F623" s="6"/>
      <c r="G623" s="158"/>
      <c r="H623" s="22"/>
      <c r="Q623" s="134"/>
    </row>
    <row r="624" spans="1:17" s="8" customFormat="1" ht="15.75" hidden="1">
      <c r="A624" s="9"/>
      <c r="B624" s="13"/>
      <c r="C624" s="6"/>
      <c r="D624" s="6"/>
      <c r="E624" s="166"/>
      <c r="F624" s="6"/>
      <c r="G624" s="158"/>
      <c r="H624" s="22"/>
      <c r="Q624" s="134"/>
    </row>
    <row r="625" spans="1:17" s="8" customFormat="1" ht="15.75" hidden="1">
      <c r="A625" s="9"/>
      <c r="B625" s="13" t="s">
        <v>323</v>
      </c>
      <c r="C625" s="7">
        <v>0</v>
      </c>
      <c r="D625" s="6"/>
      <c r="E625" s="166"/>
      <c r="F625" s="6"/>
      <c r="G625" s="158"/>
      <c r="H625" s="6"/>
      <c r="Q625" s="134"/>
    </row>
    <row r="626" spans="1:17" s="8" customFormat="1" ht="15.75" hidden="1">
      <c r="A626" s="9"/>
      <c r="B626" s="13"/>
      <c r="C626" s="7"/>
      <c r="D626" s="6"/>
      <c r="E626" s="166"/>
      <c r="F626" s="6"/>
      <c r="G626" s="158"/>
      <c r="H626" s="6"/>
      <c r="Q626" s="134"/>
    </row>
    <row r="627" spans="1:17" s="8" customFormat="1" ht="76.5" hidden="1">
      <c r="A627" s="9" t="s">
        <v>251</v>
      </c>
      <c r="B627" s="13" t="s">
        <v>256</v>
      </c>
      <c r="C627" s="6"/>
      <c r="D627" s="6"/>
      <c r="E627" s="166"/>
      <c r="F627" s="6"/>
      <c r="G627" s="158"/>
      <c r="H627" s="22"/>
      <c r="Q627" s="134"/>
    </row>
    <row r="628" spans="1:17" s="8" customFormat="1" ht="15.75" hidden="1">
      <c r="A628" s="9"/>
      <c r="B628" s="13"/>
      <c r="C628" s="6"/>
      <c r="D628" s="6"/>
      <c r="E628" s="166"/>
      <c r="F628" s="6"/>
      <c r="G628" s="158"/>
      <c r="H628" s="22"/>
      <c r="Q628" s="134"/>
    </row>
    <row r="629" spans="1:17" s="8" customFormat="1" ht="15.75" hidden="1">
      <c r="A629" s="9"/>
      <c r="B629" s="13" t="s">
        <v>72</v>
      </c>
      <c r="C629" s="7">
        <v>0</v>
      </c>
      <c r="D629" s="6"/>
      <c r="E629" s="166"/>
      <c r="F629" s="6"/>
      <c r="G629" s="158"/>
      <c r="H629" s="6"/>
      <c r="Q629" s="134"/>
    </row>
    <row r="630" spans="1:17" s="8" customFormat="1" ht="15.75" hidden="1">
      <c r="A630" s="9"/>
      <c r="B630" s="13"/>
      <c r="C630" s="7"/>
      <c r="D630" s="6"/>
      <c r="E630" s="166"/>
      <c r="F630" s="6"/>
      <c r="G630" s="158"/>
      <c r="H630" s="6"/>
      <c r="Q630" s="134"/>
    </row>
    <row r="631" spans="1:17" s="8" customFormat="1" ht="76.5" hidden="1">
      <c r="A631" s="9" t="s">
        <v>308</v>
      </c>
      <c r="B631" s="13" t="s">
        <v>238</v>
      </c>
      <c r="C631" s="6"/>
      <c r="D631" s="6"/>
      <c r="E631" s="166"/>
      <c r="F631" s="6"/>
      <c r="G631" s="158"/>
      <c r="H631" s="22"/>
      <c r="Q631" s="134"/>
    </row>
    <row r="632" spans="1:17" s="8" customFormat="1" ht="15.75" hidden="1">
      <c r="A632" s="9"/>
      <c r="B632" s="13"/>
      <c r="C632" s="6"/>
      <c r="D632" s="6"/>
      <c r="E632" s="166"/>
      <c r="F632" s="6"/>
      <c r="G632" s="158"/>
      <c r="H632" s="22"/>
      <c r="Q632" s="134"/>
    </row>
    <row r="633" spans="1:17" s="8" customFormat="1" ht="15.75" hidden="1">
      <c r="A633" s="9"/>
      <c r="B633" s="13" t="s">
        <v>72</v>
      </c>
      <c r="C633" s="7">
        <v>0</v>
      </c>
      <c r="D633" s="6"/>
      <c r="E633" s="166"/>
      <c r="F633" s="6"/>
      <c r="G633" s="158"/>
      <c r="H633" s="6"/>
      <c r="K633" s="107"/>
      <c r="Q633" s="134"/>
    </row>
    <row r="634" spans="1:17" s="8" customFormat="1" ht="15.75" hidden="1">
      <c r="A634" s="9"/>
      <c r="B634" s="13"/>
      <c r="C634" s="7"/>
      <c r="D634" s="6"/>
      <c r="E634" s="166"/>
      <c r="F634" s="6"/>
      <c r="G634" s="158"/>
      <c r="H634" s="6"/>
      <c r="K634" s="107"/>
      <c r="Q634" s="134"/>
    </row>
    <row r="635" spans="1:17" s="8" customFormat="1" ht="140.25" hidden="1">
      <c r="A635" s="9" t="s">
        <v>218</v>
      </c>
      <c r="B635" s="13" t="s">
        <v>220</v>
      </c>
      <c r="C635" s="6"/>
      <c r="D635" s="6"/>
      <c r="E635" s="166"/>
      <c r="F635" s="6"/>
      <c r="G635" s="158"/>
      <c r="H635" s="22"/>
      <c r="J635" s="13"/>
      <c r="Q635" s="134"/>
    </row>
    <row r="636" spans="1:17" s="8" customFormat="1" ht="15.75" hidden="1">
      <c r="A636" s="9"/>
      <c r="B636" s="13"/>
      <c r="C636" s="6"/>
      <c r="D636" s="6"/>
      <c r="E636" s="166"/>
      <c r="F636" s="6"/>
      <c r="G636" s="158"/>
      <c r="H636" s="22"/>
      <c r="Q636" s="134"/>
    </row>
    <row r="637" spans="1:17" s="8" customFormat="1" ht="15.75" hidden="1">
      <c r="A637" s="9"/>
      <c r="B637" s="13" t="s">
        <v>72</v>
      </c>
      <c r="C637" s="7">
        <v>0</v>
      </c>
      <c r="D637" s="6"/>
      <c r="E637" s="166"/>
      <c r="F637" s="6"/>
      <c r="G637" s="158"/>
      <c r="H637" s="6"/>
      <c r="K637" s="107"/>
      <c r="Q637" s="134"/>
    </row>
    <row r="638" spans="1:17" s="8" customFormat="1" ht="15.75" hidden="1">
      <c r="A638" s="9"/>
      <c r="B638" s="13"/>
      <c r="C638" s="7"/>
      <c r="D638" s="6"/>
      <c r="E638" s="166"/>
      <c r="F638" s="6"/>
      <c r="G638" s="158"/>
      <c r="H638" s="6"/>
      <c r="K638" s="107"/>
      <c r="Q638" s="134"/>
    </row>
    <row r="639" spans="1:17" s="8" customFormat="1" ht="127.5" hidden="1">
      <c r="A639" s="9" t="s">
        <v>219</v>
      </c>
      <c r="B639" s="13" t="s">
        <v>258</v>
      </c>
      <c r="C639" s="6"/>
      <c r="D639" s="6"/>
      <c r="E639" s="166"/>
      <c r="F639" s="6"/>
      <c r="G639" s="158"/>
      <c r="H639" s="22"/>
      <c r="J639" s="13"/>
      <c r="Q639" s="134"/>
    </row>
    <row r="640" spans="1:17" s="8" customFormat="1" ht="15.75" hidden="1">
      <c r="A640" s="9"/>
      <c r="B640" s="13"/>
      <c r="C640" s="6"/>
      <c r="D640" s="6"/>
      <c r="E640" s="166"/>
      <c r="F640" s="6"/>
      <c r="G640" s="158"/>
      <c r="H640" s="22"/>
      <c r="Q640" s="134"/>
    </row>
    <row r="641" spans="1:17" s="8" customFormat="1" ht="15.75" hidden="1">
      <c r="A641" s="9"/>
      <c r="B641" s="13" t="s">
        <v>72</v>
      </c>
      <c r="C641" s="7">
        <v>0</v>
      </c>
      <c r="D641" s="6"/>
      <c r="E641" s="166"/>
      <c r="F641" s="6"/>
      <c r="G641" s="158"/>
      <c r="H641" s="6"/>
      <c r="K641" s="107"/>
      <c r="Q641" s="134"/>
    </row>
    <row r="642" spans="1:17" s="8" customFormat="1" ht="15.75" hidden="1">
      <c r="A642" s="9"/>
      <c r="B642" s="13"/>
      <c r="C642" s="7"/>
      <c r="D642" s="6"/>
      <c r="E642" s="166"/>
      <c r="F642" s="6"/>
      <c r="G642" s="158"/>
      <c r="H642" s="6"/>
      <c r="K642" s="107"/>
      <c r="Q642" s="134"/>
    </row>
    <row r="643" spans="1:17" s="8" customFormat="1" ht="96.75" customHeight="1" hidden="1">
      <c r="A643" s="9" t="s">
        <v>244</v>
      </c>
      <c r="B643" s="13" t="s">
        <v>245</v>
      </c>
      <c r="C643" s="6"/>
      <c r="D643" s="6"/>
      <c r="E643" s="166"/>
      <c r="F643" s="6"/>
      <c r="G643" s="158"/>
      <c r="H643" s="22"/>
      <c r="Q643" s="134"/>
    </row>
    <row r="644" spans="1:17" s="8" customFormat="1" ht="15.75" hidden="1">
      <c r="A644" s="9"/>
      <c r="B644" s="13"/>
      <c r="C644" s="6"/>
      <c r="D644" s="6"/>
      <c r="E644" s="166"/>
      <c r="F644" s="6"/>
      <c r="G644" s="158"/>
      <c r="H644" s="22"/>
      <c r="Q644" s="134"/>
    </row>
    <row r="645" spans="1:17" s="8" customFormat="1" ht="15.75" hidden="1">
      <c r="A645" s="9"/>
      <c r="B645" s="13" t="s">
        <v>72</v>
      </c>
      <c r="C645" s="7">
        <v>0</v>
      </c>
      <c r="D645" s="6"/>
      <c r="E645" s="166"/>
      <c r="F645" s="6"/>
      <c r="G645" s="158"/>
      <c r="H645" s="6"/>
      <c r="K645" s="107"/>
      <c r="Q645" s="134"/>
    </row>
    <row r="646" spans="1:17" s="8" customFormat="1" ht="15.75" hidden="1">
      <c r="A646" s="9"/>
      <c r="B646" s="13"/>
      <c r="C646" s="6"/>
      <c r="D646" s="6"/>
      <c r="E646" s="166"/>
      <c r="F646" s="6"/>
      <c r="G646" s="158"/>
      <c r="H646" s="6"/>
      <c r="K646" s="107"/>
      <c r="Q646" s="134"/>
    </row>
    <row r="647" spans="1:17" s="8" customFormat="1" ht="105" customHeight="1" hidden="1">
      <c r="A647" s="9" t="s">
        <v>20</v>
      </c>
      <c r="B647" s="13" t="s">
        <v>237</v>
      </c>
      <c r="C647" s="6"/>
      <c r="D647" s="6"/>
      <c r="E647" s="166"/>
      <c r="F647" s="6"/>
      <c r="G647" s="158"/>
      <c r="H647" s="22"/>
      <c r="Q647" s="134"/>
    </row>
    <row r="648" spans="1:17" s="8" customFormat="1" ht="15.75" hidden="1">
      <c r="A648" s="9"/>
      <c r="B648" s="13"/>
      <c r="C648" s="6"/>
      <c r="D648" s="6"/>
      <c r="E648" s="166"/>
      <c r="F648" s="6"/>
      <c r="G648" s="158"/>
      <c r="H648" s="22"/>
      <c r="Q648" s="134"/>
    </row>
    <row r="649" spans="1:17" s="8" customFormat="1" ht="15.75" hidden="1">
      <c r="A649" s="9"/>
      <c r="B649" s="13" t="s">
        <v>72</v>
      </c>
      <c r="C649" s="7">
        <v>0</v>
      </c>
      <c r="D649" s="6"/>
      <c r="E649" s="166"/>
      <c r="F649" s="6"/>
      <c r="G649" s="158"/>
      <c r="H649" s="6"/>
      <c r="K649" s="107"/>
      <c r="Q649" s="134"/>
    </row>
    <row r="650" spans="2:15" ht="15.75" hidden="1">
      <c r="B650" s="70"/>
      <c r="H650" s="80"/>
      <c r="I650" s="60"/>
      <c r="J650" s="60"/>
      <c r="M650" s="60"/>
      <c r="N650" s="60"/>
      <c r="O650" s="60"/>
    </row>
    <row r="651" spans="1:17" s="8" customFormat="1" ht="63.75" hidden="1">
      <c r="A651" s="9" t="s">
        <v>71</v>
      </c>
      <c r="B651" s="13" t="s">
        <v>78</v>
      </c>
      <c r="C651" s="6"/>
      <c r="D651" s="6"/>
      <c r="E651" s="166"/>
      <c r="F651" s="6"/>
      <c r="G651" s="158"/>
      <c r="H651" s="22"/>
      <c r="Q651" s="134"/>
    </row>
    <row r="652" spans="1:17" s="8" customFormat="1" ht="15.75" hidden="1">
      <c r="A652" s="9"/>
      <c r="B652" s="13"/>
      <c r="C652" s="6"/>
      <c r="D652" s="6"/>
      <c r="E652" s="166"/>
      <c r="F652" s="6"/>
      <c r="G652" s="158"/>
      <c r="H652" s="22"/>
      <c r="Q652" s="134"/>
    </row>
    <row r="653" spans="1:17" s="8" customFormat="1" ht="15.75" hidden="1">
      <c r="A653" s="9"/>
      <c r="B653" s="13" t="s">
        <v>323</v>
      </c>
      <c r="C653" s="106">
        <v>0</v>
      </c>
      <c r="D653" s="6"/>
      <c r="E653" s="166"/>
      <c r="F653" s="6"/>
      <c r="G653" s="158"/>
      <c r="H653" s="6"/>
      <c r="Q653" s="134"/>
    </row>
    <row r="654" spans="1:17" s="8" customFormat="1" ht="15.75" hidden="1">
      <c r="A654" s="9"/>
      <c r="B654" s="13"/>
      <c r="C654" s="106"/>
      <c r="D654" s="6"/>
      <c r="E654" s="166"/>
      <c r="F654" s="6"/>
      <c r="G654" s="158"/>
      <c r="H654" s="6"/>
      <c r="Q654" s="134"/>
    </row>
    <row r="655" spans="1:17" s="8" customFormat="1" ht="63.75" hidden="1">
      <c r="A655" s="9" t="s">
        <v>43</v>
      </c>
      <c r="B655" s="13" t="s">
        <v>44</v>
      </c>
      <c r="C655" s="6"/>
      <c r="D655" s="6"/>
      <c r="E655" s="166"/>
      <c r="F655" s="6"/>
      <c r="G655" s="158"/>
      <c r="H655" s="22"/>
      <c r="Q655" s="134"/>
    </row>
    <row r="656" spans="1:17" s="8" customFormat="1" ht="15.75" hidden="1">
      <c r="A656" s="9"/>
      <c r="B656" s="13"/>
      <c r="C656" s="6"/>
      <c r="D656" s="6"/>
      <c r="E656" s="166"/>
      <c r="F656" s="6"/>
      <c r="G656" s="158"/>
      <c r="H656" s="22"/>
      <c r="Q656" s="134"/>
    </row>
    <row r="657" spans="1:17" s="8" customFormat="1" ht="15.75" hidden="1">
      <c r="A657" s="9"/>
      <c r="B657" s="13" t="s">
        <v>323</v>
      </c>
      <c r="C657" s="106">
        <v>0</v>
      </c>
      <c r="D657" s="6"/>
      <c r="E657" s="166"/>
      <c r="F657" s="6"/>
      <c r="G657" s="158"/>
      <c r="H657" s="6"/>
      <c r="Q657" s="134"/>
    </row>
    <row r="658" spans="1:17" s="8" customFormat="1" ht="15.75" hidden="1">
      <c r="A658" s="9"/>
      <c r="B658" s="13"/>
      <c r="C658" s="100"/>
      <c r="D658" s="6"/>
      <c r="E658" s="166"/>
      <c r="F658" s="6"/>
      <c r="G658" s="158"/>
      <c r="H658" s="6"/>
      <c r="Q658" s="134"/>
    </row>
    <row r="659" spans="1:17" s="8" customFormat="1" ht="92.25" customHeight="1" hidden="1">
      <c r="A659" s="9" t="s">
        <v>51</v>
      </c>
      <c r="B659" s="13" t="s">
        <v>52</v>
      </c>
      <c r="C659" s="6"/>
      <c r="D659" s="6"/>
      <c r="E659" s="166"/>
      <c r="F659" s="6"/>
      <c r="G659" s="158"/>
      <c r="H659" s="22"/>
      <c r="Q659" s="134"/>
    </row>
    <row r="660" spans="1:17" s="8" customFormat="1" ht="15.75" hidden="1">
      <c r="A660" s="9"/>
      <c r="B660" s="13"/>
      <c r="C660" s="6"/>
      <c r="D660" s="6"/>
      <c r="E660" s="166"/>
      <c r="F660" s="6"/>
      <c r="G660" s="158"/>
      <c r="H660" s="22"/>
      <c r="Q660" s="134"/>
    </row>
    <row r="661" spans="1:17" s="8" customFormat="1" ht="15.75" hidden="1">
      <c r="A661" s="9"/>
      <c r="B661" s="13" t="s">
        <v>72</v>
      </c>
      <c r="C661" s="106">
        <v>0</v>
      </c>
      <c r="D661" s="6"/>
      <c r="E661" s="166"/>
      <c r="F661" s="6"/>
      <c r="G661" s="158"/>
      <c r="H661" s="6"/>
      <c r="Q661" s="134"/>
    </row>
    <row r="662" spans="1:17" s="8" customFormat="1" ht="15.75" hidden="1">
      <c r="A662" s="9"/>
      <c r="B662" s="13"/>
      <c r="C662" s="106"/>
      <c r="D662" s="6"/>
      <c r="E662" s="166"/>
      <c r="F662" s="6"/>
      <c r="G662" s="158"/>
      <c r="H662" s="6"/>
      <c r="Q662" s="134"/>
    </row>
    <row r="663" spans="1:17" s="8" customFormat="1" ht="63.75" hidden="1">
      <c r="A663" s="9" t="s">
        <v>259</v>
      </c>
      <c r="B663" s="13" t="s">
        <v>236</v>
      </c>
      <c r="C663" s="6"/>
      <c r="D663" s="6"/>
      <c r="E663" s="166"/>
      <c r="F663" s="6"/>
      <c r="G663" s="158"/>
      <c r="H663" s="22"/>
      <c r="Q663" s="134"/>
    </row>
    <row r="664" spans="1:17" s="8" customFormat="1" ht="15.75" hidden="1">
      <c r="A664" s="9"/>
      <c r="B664" s="13"/>
      <c r="C664" s="6"/>
      <c r="D664" s="6"/>
      <c r="E664" s="166"/>
      <c r="F664" s="6"/>
      <c r="G664" s="158"/>
      <c r="H664" s="22"/>
      <c r="Q664" s="134"/>
    </row>
    <row r="665" spans="1:17" s="8" customFormat="1" ht="15.75" hidden="1">
      <c r="A665" s="9"/>
      <c r="B665" s="13" t="s">
        <v>323</v>
      </c>
      <c r="C665" s="106">
        <v>0</v>
      </c>
      <c r="D665" s="6"/>
      <c r="E665" s="166"/>
      <c r="F665" s="6"/>
      <c r="G665" s="158"/>
      <c r="H665" s="6"/>
      <c r="Q665" s="134"/>
    </row>
    <row r="666" spans="1:17" s="8" customFormat="1" ht="15.75" hidden="1">
      <c r="A666" s="9"/>
      <c r="B666" s="13"/>
      <c r="C666" s="106"/>
      <c r="D666" s="6"/>
      <c r="E666" s="166"/>
      <c r="F666" s="6"/>
      <c r="G666" s="158"/>
      <c r="H666" s="6"/>
      <c r="Q666" s="134"/>
    </row>
    <row r="667" spans="1:17" s="8" customFormat="1" ht="63.75" hidden="1">
      <c r="A667" s="9" t="s">
        <v>260</v>
      </c>
      <c r="B667" s="13" t="s">
        <v>240</v>
      </c>
      <c r="C667" s="6"/>
      <c r="D667" s="6"/>
      <c r="E667" s="166"/>
      <c r="F667" s="6"/>
      <c r="G667" s="158"/>
      <c r="H667" s="22"/>
      <c r="Q667" s="134"/>
    </row>
    <row r="668" spans="1:17" s="8" customFormat="1" ht="15.75" hidden="1">
      <c r="A668" s="9"/>
      <c r="B668" s="13"/>
      <c r="C668" s="6"/>
      <c r="D668" s="6"/>
      <c r="E668" s="166"/>
      <c r="F668" s="6"/>
      <c r="G668" s="158"/>
      <c r="H668" s="22"/>
      <c r="Q668" s="134"/>
    </row>
    <row r="669" spans="1:17" s="8" customFormat="1" ht="15.75" hidden="1">
      <c r="A669" s="9"/>
      <c r="B669" s="13" t="s">
        <v>323</v>
      </c>
      <c r="C669" s="106">
        <v>0</v>
      </c>
      <c r="D669" s="6"/>
      <c r="E669" s="166"/>
      <c r="F669" s="6"/>
      <c r="G669" s="158"/>
      <c r="H669" s="6"/>
      <c r="Q669" s="141"/>
    </row>
    <row r="670" spans="1:17" s="8" customFormat="1" ht="15.75" hidden="1">
      <c r="A670" s="9"/>
      <c r="B670" s="13"/>
      <c r="C670" s="106"/>
      <c r="D670" s="6"/>
      <c r="E670" s="166"/>
      <c r="F670" s="6"/>
      <c r="G670" s="158"/>
      <c r="H670" s="6"/>
      <c r="Q670" s="141"/>
    </row>
    <row r="671" spans="1:17" s="8" customFormat="1" ht="38.25" hidden="1">
      <c r="A671" s="9" t="s">
        <v>246</v>
      </c>
      <c r="B671" s="13" t="s">
        <v>247</v>
      </c>
      <c r="C671" s="6"/>
      <c r="D671" s="6"/>
      <c r="E671" s="166"/>
      <c r="F671" s="6"/>
      <c r="G671" s="158"/>
      <c r="H671" s="22"/>
      <c r="Q671" s="134"/>
    </row>
    <row r="672" spans="1:17" s="8" customFormat="1" ht="15.75" hidden="1">
      <c r="A672" s="9"/>
      <c r="B672" s="13"/>
      <c r="C672" s="6"/>
      <c r="D672" s="6"/>
      <c r="E672" s="166"/>
      <c r="F672" s="6"/>
      <c r="G672" s="158"/>
      <c r="H672" s="22"/>
      <c r="Q672" s="134"/>
    </row>
    <row r="673" spans="1:17" s="8" customFormat="1" ht="15.75" hidden="1">
      <c r="A673" s="9"/>
      <c r="B673" s="13" t="s">
        <v>323</v>
      </c>
      <c r="C673" s="106">
        <v>0</v>
      </c>
      <c r="D673" s="6"/>
      <c r="E673" s="166"/>
      <c r="F673" s="6"/>
      <c r="G673" s="158"/>
      <c r="H673" s="6"/>
      <c r="Q673" s="134"/>
    </row>
    <row r="674" spans="2:15" ht="15.75">
      <c r="B674" s="70"/>
      <c r="H674" s="80"/>
      <c r="I674" s="60"/>
      <c r="J674" s="60"/>
      <c r="M674" s="60"/>
      <c r="N674" s="60"/>
      <c r="O674" s="60"/>
    </row>
    <row r="675" spans="1:8" ht="38.25">
      <c r="A675" s="57" t="s">
        <v>21</v>
      </c>
      <c r="B675" s="70" t="s">
        <v>102</v>
      </c>
      <c r="H675" s="80"/>
    </row>
    <row r="676" spans="2:8" ht="15.75">
      <c r="B676" s="70"/>
      <c r="H676" s="80"/>
    </row>
    <row r="677" spans="2:17" ht="15.75">
      <c r="B677" s="70" t="s">
        <v>323</v>
      </c>
      <c r="C677" s="71">
        <v>21</v>
      </c>
      <c r="H677" s="71"/>
      <c r="Q677" s="142"/>
    </row>
    <row r="678" spans="2:17" ht="15.75" hidden="1">
      <c r="B678" s="70"/>
      <c r="H678" s="80"/>
      <c r="Q678" s="139"/>
    </row>
    <row r="679" spans="1:17" ht="38.25" hidden="1">
      <c r="A679" s="108" t="s">
        <v>103</v>
      </c>
      <c r="B679" s="70" t="s">
        <v>65</v>
      </c>
      <c r="H679" s="80"/>
      <c r="Q679" s="139"/>
    </row>
    <row r="680" spans="2:17" ht="15.75" hidden="1">
      <c r="B680" s="70"/>
      <c r="H680" s="80"/>
      <c r="Q680" s="139"/>
    </row>
    <row r="681" spans="2:17" ht="15.75" hidden="1">
      <c r="B681" s="70" t="s">
        <v>323</v>
      </c>
      <c r="C681" s="73">
        <v>0</v>
      </c>
      <c r="H681" s="71"/>
      <c r="Q681" s="143"/>
    </row>
    <row r="682" spans="2:17" ht="15.75" hidden="1">
      <c r="B682" s="70"/>
      <c r="H682" s="71"/>
      <c r="Q682" s="139"/>
    </row>
    <row r="683" spans="1:17" ht="38.25" hidden="1">
      <c r="A683" s="108" t="s">
        <v>104</v>
      </c>
      <c r="B683" s="70" t="s">
        <v>66</v>
      </c>
      <c r="H683" s="80"/>
      <c r="Q683" s="139"/>
    </row>
    <row r="684" spans="2:17" ht="15.75" hidden="1">
      <c r="B684" s="70"/>
      <c r="H684" s="80"/>
      <c r="Q684" s="139"/>
    </row>
    <row r="685" spans="2:17" ht="15.75" hidden="1">
      <c r="B685" s="70" t="s">
        <v>323</v>
      </c>
      <c r="C685" s="73">
        <v>0</v>
      </c>
      <c r="H685" s="71"/>
      <c r="Q685" s="143"/>
    </row>
    <row r="686" spans="2:17" ht="15.75" hidden="1">
      <c r="B686" s="70"/>
      <c r="H686" s="71"/>
      <c r="Q686" s="143"/>
    </row>
    <row r="687" spans="1:17" ht="38.25" hidden="1">
      <c r="A687" s="108" t="s">
        <v>105</v>
      </c>
      <c r="B687" s="70" t="s">
        <v>310</v>
      </c>
      <c r="H687" s="80"/>
      <c r="Q687" s="139"/>
    </row>
    <row r="688" spans="2:17" ht="15.75" hidden="1">
      <c r="B688" s="70"/>
      <c r="H688" s="80"/>
      <c r="Q688" s="139"/>
    </row>
    <row r="689" spans="2:17" ht="15.75" hidden="1">
      <c r="B689" s="70" t="s">
        <v>323</v>
      </c>
      <c r="C689" s="73">
        <v>0</v>
      </c>
      <c r="H689" s="71"/>
      <c r="Q689" s="143"/>
    </row>
    <row r="690" spans="2:17" ht="15.75">
      <c r="B690" s="70"/>
      <c r="H690" s="71"/>
      <c r="Q690" s="142"/>
    </row>
    <row r="691" spans="1:8" ht="25.5">
      <c r="A691" s="57" t="s">
        <v>106</v>
      </c>
      <c r="B691" s="70" t="s">
        <v>32</v>
      </c>
      <c r="H691" s="80"/>
    </row>
    <row r="692" spans="2:8" ht="15.75">
      <c r="B692" s="70"/>
      <c r="H692" s="67"/>
    </row>
    <row r="693" spans="2:8" ht="15.75">
      <c r="B693" s="70" t="s">
        <v>322</v>
      </c>
      <c r="C693" s="71">
        <v>513.5</v>
      </c>
      <c r="H693" s="71"/>
    </row>
    <row r="694" spans="2:8" ht="15.75" hidden="1">
      <c r="B694" s="70"/>
      <c r="H694" s="80"/>
    </row>
    <row r="695" spans="1:17" s="8" customFormat="1" ht="63.75" hidden="1">
      <c r="A695" s="9" t="s">
        <v>107</v>
      </c>
      <c r="B695" s="13" t="s">
        <v>70</v>
      </c>
      <c r="C695" s="6"/>
      <c r="D695" s="6"/>
      <c r="E695" s="166"/>
      <c r="F695" s="6"/>
      <c r="G695" s="158"/>
      <c r="H695" s="22"/>
      <c r="Q695" s="134"/>
    </row>
    <row r="696" spans="1:17" s="8" customFormat="1" ht="15.75" hidden="1">
      <c r="A696" s="9"/>
      <c r="B696" s="13"/>
      <c r="C696" s="6"/>
      <c r="D696" s="6"/>
      <c r="E696" s="166"/>
      <c r="F696" s="6"/>
      <c r="G696" s="158"/>
      <c r="H696" s="22"/>
      <c r="Q696" s="134"/>
    </row>
    <row r="697" spans="1:17" s="8" customFormat="1" ht="15.75" hidden="1">
      <c r="A697" s="9"/>
      <c r="B697" s="13" t="s">
        <v>323</v>
      </c>
      <c r="C697" s="7">
        <v>0</v>
      </c>
      <c r="D697" s="6"/>
      <c r="E697" s="166"/>
      <c r="F697" s="6"/>
      <c r="G697" s="158"/>
      <c r="H697" s="6"/>
      <c r="Q697" s="134"/>
    </row>
    <row r="698" spans="1:17" s="8" customFormat="1" ht="15.75" hidden="1">
      <c r="A698" s="9"/>
      <c r="B698" s="13"/>
      <c r="C698" s="7"/>
      <c r="D698" s="6"/>
      <c r="E698" s="166"/>
      <c r="F698" s="6"/>
      <c r="G698" s="158"/>
      <c r="H698" s="6"/>
      <c r="Q698" s="134"/>
    </row>
    <row r="699" spans="1:17" s="8" customFormat="1" ht="76.5" hidden="1">
      <c r="A699" s="9" t="s">
        <v>143</v>
      </c>
      <c r="B699" s="13" t="s">
        <v>73</v>
      </c>
      <c r="C699" s="6"/>
      <c r="D699" s="6"/>
      <c r="E699" s="166"/>
      <c r="F699" s="6"/>
      <c r="G699" s="158"/>
      <c r="H699" s="22"/>
      <c r="Q699" s="134"/>
    </row>
    <row r="700" spans="1:17" s="8" customFormat="1" ht="15.75" hidden="1">
      <c r="A700" s="9"/>
      <c r="B700" s="13"/>
      <c r="C700" s="6"/>
      <c r="D700" s="6"/>
      <c r="E700" s="166"/>
      <c r="F700" s="6"/>
      <c r="G700" s="158"/>
      <c r="H700" s="22"/>
      <c r="Q700" s="134"/>
    </row>
    <row r="701" spans="1:17" s="8" customFormat="1" ht="15.75" hidden="1">
      <c r="A701" s="9"/>
      <c r="B701" s="13" t="s">
        <v>72</v>
      </c>
      <c r="C701" s="7">
        <v>0</v>
      </c>
      <c r="D701" s="6"/>
      <c r="E701" s="166"/>
      <c r="F701" s="6"/>
      <c r="G701" s="158"/>
      <c r="H701" s="6"/>
      <c r="Q701" s="141"/>
    </row>
    <row r="702" spans="1:17" s="8" customFormat="1" ht="15.75">
      <c r="A702" s="9"/>
      <c r="B702" s="13"/>
      <c r="C702" s="7"/>
      <c r="D702" s="6"/>
      <c r="E702" s="166"/>
      <c r="F702" s="6"/>
      <c r="G702" s="158"/>
      <c r="H702" s="6"/>
      <c r="Q702" s="141"/>
    </row>
    <row r="703" spans="1:17" s="8" customFormat="1" ht="38.25">
      <c r="A703" s="57" t="s">
        <v>252</v>
      </c>
      <c r="B703" s="70" t="s">
        <v>255</v>
      </c>
      <c r="C703" s="7"/>
      <c r="D703" s="6"/>
      <c r="E703" s="166"/>
      <c r="F703" s="6"/>
      <c r="G703" s="158"/>
      <c r="H703" s="6"/>
      <c r="Q703" s="141"/>
    </row>
    <row r="704" spans="1:17" s="8" customFormat="1" ht="15.75">
      <c r="A704" s="9"/>
      <c r="B704" s="13"/>
      <c r="C704" s="7"/>
      <c r="D704" s="6"/>
      <c r="E704" s="166"/>
      <c r="F704" s="6"/>
      <c r="G704" s="158"/>
      <c r="H704" s="6"/>
      <c r="Q704" s="141"/>
    </row>
    <row r="705" spans="1:17" s="8" customFormat="1" ht="15.75">
      <c r="A705" s="9"/>
      <c r="B705" s="70" t="s">
        <v>322</v>
      </c>
      <c r="C705" s="71">
        <v>513.5</v>
      </c>
      <c r="D705" s="6"/>
      <c r="E705" s="166"/>
      <c r="F705" s="6"/>
      <c r="G705" s="158"/>
      <c r="H705" s="6"/>
      <c r="Q705" s="141"/>
    </row>
    <row r="706" spans="1:17" s="8" customFormat="1" ht="15.75">
      <c r="A706" s="9"/>
      <c r="B706" s="13"/>
      <c r="C706" s="7"/>
      <c r="D706" s="6"/>
      <c r="E706" s="166"/>
      <c r="F706" s="6"/>
      <c r="G706" s="158"/>
      <c r="H706" s="6"/>
      <c r="Q706" s="141"/>
    </row>
    <row r="707" spans="1:17" s="8" customFormat="1" ht="25.5">
      <c r="A707" s="57" t="s">
        <v>253</v>
      </c>
      <c r="B707" s="70" t="s">
        <v>254</v>
      </c>
      <c r="C707" s="7"/>
      <c r="D707" s="6"/>
      <c r="E707" s="166"/>
      <c r="F707" s="6"/>
      <c r="G707" s="158"/>
      <c r="H707" s="6"/>
      <c r="Q707" s="141"/>
    </row>
    <row r="708" spans="1:17" s="8" customFormat="1" ht="15.75">
      <c r="A708" s="9"/>
      <c r="B708" s="13"/>
      <c r="C708" s="7"/>
      <c r="D708" s="6"/>
      <c r="E708" s="166"/>
      <c r="F708" s="6"/>
      <c r="G708" s="158"/>
      <c r="H708" s="6"/>
      <c r="Q708" s="141"/>
    </row>
    <row r="709" spans="1:17" s="8" customFormat="1" ht="15.75">
      <c r="A709" s="9"/>
      <c r="B709" s="70" t="s">
        <v>322</v>
      </c>
      <c r="C709" s="71">
        <v>513.5</v>
      </c>
      <c r="D709" s="6"/>
      <c r="E709" s="166"/>
      <c r="F709" s="6"/>
      <c r="G709" s="158"/>
      <c r="H709" s="6"/>
      <c r="Q709" s="141"/>
    </row>
    <row r="710" spans="1:17" s="8" customFormat="1" ht="15.75">
      <c r="A710" s="9"/>
      <c r="B710" s="13"/>
      <c r="C710" s="6"/>
      <c r="D710" s="6"/>
      <c r="E710" s="173"/>
      <c r="F710" s="6"/>
      <c r="G710" s="158"/>
      <c r="H710" s="22"/>
      <c r="Q710" s="134"/>
    </row>
    <row r="711" spans="1:17" s="83" customFormat="1" ht="63.75">
      <c r="A711" s="57" t="s">
        <v>144</v>
      </c>
      <c r="B711" s="70" t="s">
        <v>67</v>
      </c>
      <c r="C711" s="71"/>
      <c r="D711" s="71"/>
      <c r="E711" s="166"/>
      <c r="F711" s="71"/>
      <c r="G711" s="151"/>
      <c r="H711" s="80"/>
      <c r="I711" s="81"/>
      <c r="J711" s="82"/>
      <c r="M711" s="84"/>
      <c r="N711" s="84"/>
      <c r="O711" s="84"/>
      <c r="Q711" s="127"/>
    </row>
    <row r="712" spans="2:17" ht="15.75">
      <c r="B712" s="70"/>
      <c r="C712" s="78"/>
      <c r="D712" s="78"/>
      <c r="E712" s="170"/>
      <c r="F712" s="78"/>
      <c r="G712" s="155"/>
      <c r="H712" s="83"/>
      <c r="Q712" s="129"/>
    </row>
    <row r="713" spans="2:8" ht="15.75">
      <c r="B713" s="70" t="s">
        <v>341</v>
      </c>
      <c r="H713" s="71"/>
    </row>
    <row r="714" spans="2:8" ht="15.75">
      <c r="B714" s="70"/>
      <c r="H714" s="80"/>
    </row>
    <row r="715" spans="2:17" ht="15.75">
      <c r="B715" s="66" t="s">
        <v>324</v>
      </c>
      <c r="C715" s="75"/>
      <c r="D715" s="75"/>
      <c r="E715" s="167"/>
      <c r="F715" s="75"/>
      <c r="G715" s="148"/>
      <c r="Q715" s="128"/>
    </row>
    <row r="716" spans="2:17" ht="15.75">
      <c r="B716" s="66"/>
      <c r="C716" s="75"/>
      <c r="D716" s="75"/>
      <c r="E716" s="167"/>
      <c r="F716" s="75"/>
      <c r="G716" s="148"/>
      <c r="Q716" s="128"/>
    </row>
    <row r="717" spans="1:17" ht="15.75">
      <c r="A717" s="16" t="s">
        <v>346</v>
      </c>
      <c r="B717" s="12" t="s">
        <v>342</v>
      </c>
      <c r="C717" s="64"/>
      <c r="D717" s="10"/>
      <c r="E717" s="163"/>
      <c r="F717" s="10"/>
      <c r="G717" s="147"/>
      <c r="H717" s="71"/>
      <c r="Q717" s="136"/>
    </row>
    <row r="718" ht="15.75">
      <c r="H718" s="80"/>
    </row>
    <row r="719" spans="1:8" ht="51">
      <c r="A719" s="57" t="s">
        <v>288</v>
      </c>
      <c r="B719" s="72" t="s">
        <v>74</v>
      </c>
      <c r="H719" s="80"/>
    </row>
    <row r="720" ht="15.75">
      <c r="H720" s="80"/>
    </row>
    <row r="721" spans="2:8" ht="15.75">
      <c r="B721" s="70" t="s">
        <v>323</v>
      </c>
      <c r="C721" s="71">
        <v>2</v>
      </c>
      <c r="E721" s="127"/>
      <c r="H721" s="71"/>
    </row>
    <row r="722" spans="2:8" ht="15.75" hidden="1">
      <c r="B722" s="70"/>
      <c r="C722" s="73"/>
      <c r="H722" s="71"/>
    </row>
    <row r="723" spans="1:17" s="8" customFormat="1" ht="89.25" hidden="1">
      <c r="A723" s="9" t="s">
        <v>362</v>
      </c>
      <c r="B723" s="5" t="s">
        <v>289</v>
      </c>
      <c r="C723" s="6"/>
      <c r="D723" s="6"/>
      <c r="E723" s="166"/>
      <c r="F723" s="6"/>
      <c r="G723" s="158"/>
      <c r="H723" s="22"/>
      <c r="I723" s="34"/>
      <c r="J723" s="30"/>
      <c r="M723" s="38"/>
      <c r="N723" s="38"/>
      <c r="O723" s="38"/>
      <c r="Q723" s="134"/>
    </row>
    <row r="724" spans="1:17" s="8" customFormat="1" ht="15.75" hidden="1">
      <c r="A724" s="9"/>
      <c r="B724" s="5"/>
      <c r="C724" s="6"/>
      <c r="D724" s="6"/>
      <c r="E724" s="166"/>
      <c r="F724" s="6"/>
      <c r="G724" s="158"/>
      <c r="H724" s="22"/>
      <c r="I724" s="34"/>
      <c r="J724" s="30"/>
      <c r="M724" s="38"/>
      <c r="N724" s="38"/>
      <c r="O724" s="38"/>
      <c r="Q724" s="134"/>
    </row>
    <row r="725" spans="1:17" s="8" customFormat="1" ht="15.75" hidden="1">
      <c r="A725" s="9"/>
      <c r="B725" s="13" t="s">
        <v>323</v>
      </c>
      <c r="C725" s="98">
        <v>0</v>
      </c>
      <c r="D725" s="6"/>
      <c r="E725" s="166"/>
      <c r="F725" s="6"/>
      <c r="G725" s="158"/>
      <c r="H725" s="6"/>
      <c r="I725" s="34"/>
      <c r="J725" s="30"/>
      <c r="M725" s="38"/>
      <c r="N725" s="38"/>
      <c r="O725" s="38"/>
      <c r="Q725" s="134"/>
    </row>
    <row r="726" ht="15.75" hidden="1">
      <c r="H726" s="80"/>
    </row>
    <row r="727" spans="1:8" ht="76.5" hidden="1">
      <c r="A727" s="57" t="s">
        <v>375</v>
      </c>
      <c r="B727" s="72" t="s">
        <v>290</v>
      </c>
      <c r="H727" s="80"/>
    </row>
    <row r="728" ht="15.75" hidden="1">
      <c r="H728" s="80"/>
    </row>
    <row r="729" spans="2:8" ht="15.75" hidden="1">
      <c r="B729" s="70" t="s">
        <v>323</v>
      </c>
      <c r="C729" s="73">
        <v>0</v>
      </c>
      <c r="H729" s="71"/>
    </row>
    <row r="730" ht="15.75" hidden="1">
      <c r="H730" s="80"/>
    </row>
    <row r="731" spans="1:8" ht="63.75" hidden="1">
      <c r="A731" s="57" t="s">
        <v>22</v>
      </c>
      <c r="B731" s="72" t="s">
        <v>68</v>
      </c>
      <c r="H731" s="80"/>
    </row>
    <row r="732" ht="15.75" hidden="1">
      <c r="H732" s="80"/>
    </row>
    <row r="733" spans="2:8" ht="15.75" hidden="1">
      <c r="B733" s="70" t="s">
        <v>323</v>
      </c>
      <c r="C733" s="73">
        <v>0</v>
      </c>
      <c r="H733" s="71"/>
    </row>
    <row r="734" ht="15.75">
      <c r="H734" s="80"/>
    </row>
    <row r="735" spans="1:17" ht="15.75">
      <c r="A735" s="65"/>
      <c r="B735" s="12" t="s">
        <v>348</v>
      </c>
      <c r="C735" s="75"/>
      <c r="D735" s="75"/>
      <c r="E735" s="167"/>
      <c r="F735" s="75"/>
      <c r="G735" s="148"/>
      <c r="Q735" s="128"/>
    </row>
    <row r="736" ht="15.75">
      <c r="H736" s="80"/>
    </row>
    <row r="737" ht="15.75">
      <c r="H737" s="80"/>
    </row>
  </sheetData>
  <sheetProtection/>
  <printOptions/>
  <pageMargins left="1.1811023622047245" right="0.75" top="0.7874015748031497" bottom="0.5905511811023623" header="0.3937007874015748" footer="0.3937007874015748"/>
  <pageSetup firstPageNumber="29" useFirstPageNumber="1" horizontalDpi="600" verticalDpi="600" orientation="portrait" paperSize="9" scale="95" r:id="rId1"/>
  <headerFooter alignWithMargins="0">
    <oddHeader>&amp;R&amp;"Arial,Navadno"&amp;9KANAL C</oddHeader>
    <oddFooter>&amp;C&amp;"Arial,Navadno"&amp;10&amp;P</oddFooter>
  </headerFooter>
  <rowBreaks count="6" manualBreakCount="6">
    <brk id="47" max="6" man="1"/>
    <brk id="83" max="6" man="1"/>
    <brk id="135" max="6" man="1"/>
    <brk id="216" max="6" man="1"/>
    <brk id="497" max="6" man="1"/>
    <brk id="689" max="6" man="1"/>
  </rowBreaks>
  <colBreaks count="1" manualBreakCount="1">
    <brk id="7" max="729" man="1"/>
  </colBreaks>
</worksheet>
</file>

<file path=xl/worksheets/sheet7.xml><?xml version="1.0" encoding="utf-8"?>
<worksheet xmlns="http://schemas.openxmlformats.org/spreadsheetml/2006/main" xmlns:r="http://schemas.openxmlformats.org/officeDocument/2006/relationships">
  <dimension ref="A1:Q734"/>
  <sheetViews>
    <sheetView zoomScalePageLayoutView="0" workbookViewId="0" topLeftCell="A16">
      <selection activeCell="C5" sqref="C5"/>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92</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hidden="1">
      <c r="A20" s="65" t="s">
        <v>346</v>
      </c>
      <c r="B20" s="66" t="s">
        <v>342</v>
      </c>
      <c r="C20" s="67"/>
      <c r="D20" s="67"/>
      <c r="E20" s="164"/>
      <c r="F20" s="67"/>
      <c r="G20" s="149"/>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5" ht="15.75">
      <c r="B45" s="111"/>
    </row>
    <row r="46" ht="15.75">
      <c r="B46" s="111"/>
    </row>
    <row r="49" ht="15.75">
      <c r="B49" s="72" t="s">
        <v>95</v>
      </c>
    </row>
    <row r="50" spans="1:17" s="10" customFormat="1" ht="15.75">
      <c r="A50" s="57"/>
      <c r="B50" s="72"/>
      <c r="C50" s="71"/>
      <c r="D50" s="71"/>
      <c r="E50" s="166"/>
      <c r="F50" s="71"/>
      <c r="G50" s="151"/>
      <c r="H50" s="60"/>
      <c r="I50" s="35"/>
      <c r="J50" s="31"/>
      <c r="M50" s="39"/>
      <c r="N50" s="39"/>
      <c r="O50" s="39"/>
      <c r="Q50" s="127"/>
    </row>
    <row r="51" spans="1:17" ht="15.75">
      <c r="A51" s="16" t="s">
        <v>319</v>
      </c>
      <c r="B51" s="12" t="s">
        <v>316</v>
      </c>
      <c r="C51" s="64"/>
      <c r="D51" s="10"/>
      <c r="E51" s="163"/>
      <c r="F51" s="10"/>
      <c r="G51" s="147"/>
      <c r="H51" s="10"/>
      <c r="Q51" s="136"/>
    </row>
    <row r="52" spans="1:17" s="10" customFormat="1" ht="15.75">
      <c r="A52" s="57"/>
      <c r="B52" s="74"/>
      <c r="C52" s="75"/>
      <c r="D52" s="75"/>
      <c r="E52" s="167"/>
      <c r="F52" s="75"/>
      <c r="G52" s="152"/>
      <c r="H52" s="60"/>
      <c r="I52" s="35"/>
      <c r="J52" s="31"/>
      <c r="M52" s="39"/>
      <c r="N52" s="39"/>
      <c r="O52" s="39"/>
      <c r="Q52" s="128"/>
    </row>
    <row r="53" spans="1:17" s="10" customFormat="1" ht="15.75">
      <c r="A53" s="16" t="s">
        <v>328</v>
      </c>
      <c r="B53" s="12" t="s">
        <v>327</v>
      </c>
      <c r="C53" s="64"/>
      <c r="E53" s="163"/>
      <c r="G53" s="147"/>
      <c r="I53" s="35"/>
      <c r="J53" s="31"/>
      <c r="M53" s="39"/>
      <c r="N53" s="39"/>
      <c r="O53" s="39"/>
      <c r="Q53" s="136"/>
    </row>
    <row r="54" spans="1:17" s="10" customFormat="1" ht="15.75">
      <c r="A54" s="11"/>
      <c r="B54" s="12"/>
      <c r="C54" s="64"/>
      <c r="E54" s="163"/>
      <c r="G54" s="147"/>
      <c r="I54" s="35"/>
      <c r="J54" s="31"/>
      <c r="M54" s="39"/>
      <c r="N54" s="39"/>
      <c r="O54" s="39"/>
      <c r="Q54" s="136"/>
    </row>
    <row r="55" spans="1:17" s="24" customFormat="1" ht="51.75">
      <c r="A55" s="17" t="s">
        <v>329</v>
      </c>
      <c r="B55" s="18" t="s">
        <v>37</v>
      </c>
      <c r="C55" s="64"/>
      <c r="D55" s="10"/>
      <c r="E55" s="163"/>
      <c r="F55" s="10"/>
      <c r="G55" s="147"/>
      <c r="H55" s="10"/>
      <c r="I55" s="36"/>
      <c r="J55" s="32"/>
      <c r="M55" s="40"/>
      <c r="N55" s="40"/>
      <c r="O55" s="40"/>
      <c r="Q55" s="136"/>
    </row>
    <row r="56" spans="1:17" s="10" customFormat="1" ht="15.75">
      <c r="A56" s="25"/>
      <c r="B56" s="18"/>
      <c r="C56" s="76"/>
      <c r="D56" s="24"/>
      <c r="E56" s="168"/>
      <c r="F56" s="24"/>
      <c r="G56" s="153"/>
      <c r="H56" s="24"/>
      <c r="I56" s="35"/>
      <c r="J56" s="31"/>
      <c r="M56" s="39"/>
      <c r="N56" s="39"/>
      <c r="O56" s="39"/>
      <c r="Q56" s="137"/>
    </row>
    <row r="57" spans="1:17" s="10" customFormat="1" ht="15.75">
      <c r="A57" s="11"/>
      <c r="B57" s="70" t="s">
        <v>322</v>
      </c>
      <c r="C57" s="71">
        <v>20</v>
      </c>
      <c r="D57" s="71"/>
      <c r="E57" s="127"/>
      <c r="F57" s="122"/>
      <c r="G57" s="151"/>
      <c r="H57" s="122"/>
      <c r="I57" s="35"/>
      <c r="J57" s="31"/>
      <c r="M57" s="39"/>
      <c r="N57" s="39"/>
      <c r="O57" s="39"/>
      <c r="Q57" s="127"/>
    </row>
    <row r="58" spans="1:17" s="10" customFormat="1" ht="15.75">
      <c r="A58" s="11"/>
      <c r="B58" s="20"/>
      <c r="C58" s="64"/>
      <c r="E58" s="166"/>
      <c r="G58" s="147"/>
      <c r="I58" s="35"/>
      <c r="J58" s="31"/>
      <c r="M58" s="39"/>
      <c r="N58" s="39"/>
      <c r="O58" s="39"/>
      <c r="Q58" s="136"/>
    </row>
    <row r="59" spans="1:17" s="26" customFormat="1" ht="51">
      <c r="A59" s="17" t="s">
        <v>331</v>
      </c>
      <c r="B59" s="70" t="s">
        <v>243</v>
      </c>
      <c r="C59" s="64"/>
      <c r="D59" s="10"/>
      <c r="E59" s="166"/>
      <c r="F59" s="10"/>
      <c r="G59" s="147"/>
      <c r="H59" s="10"/>
      <c r="I59" s="37"/>
      <c r="J59" s="33"/>
      <c r="M59" s="41"/>
      <c r="N59" s="41"/>
      <c r="O59" s="41"/>
      <c r="Q59" s="136"/>
    </row>
    <row r="60" spans="1:17" s="10" customFormat="1" ht="15.75">
      <c r="A60" s="27"/>
      <c r="B60" s="70"/>
      <c r="C60" s="77"/>
      <c r="D60" s="26"/>
      <c r="E60" s="166"/>
      <c r="F60" s="26"/>
      <c r="G60" s="154"/>
      <c r="H60" s="26"/>
      <c r="I60" s="35"/>
      <c r="J60" s="31"/>
      <c r="M60" s="39"/>
      <c r="N60" s="39"/>
      <c r="O60" s="39"/>
      <c r="Q60" s="138"/>
    </row>
    <row r="61" spans="1:17" s="10" customFormat="1" ht="15.75">
      <c r="A61" s="11"/>
      <c r="B61" s="70" t="s">
        <v>376</v>
      </c>
      <c r="C61" s="71">
        <v>1</v>
      </c>
      <c r="D61" s="71"/>
      <c r="E61" s="166"/>
      <c r="F61" s="122"/>
      <c r="G61" s="151"/>
      <c r="H61" s="122"/>
      <c r="I61" s="35"/>
      <c r="J61" s="31"/>
      <c r="M61" s="39"/>
      <c r="N61" s="39"/>
      <c r="O61" s="39"/>
      <c r="Q61" s="127"/>
    </row>
    <row r="62" spans="1:17" s="10" customFormat="1" ht="15.75" hidden="1">
      <c r="A62" s="11"/>
      <c r="B62" s="70"/>
      <c r="C62" s="71"/>
      <c r="D62" s="71"/>
      <c r="E62" s="166"/>
      <c r="F62" s="71"/>
      <c r="G62" s="151"/>
      <c r="H62" s="71"/>
      <c r="I62" s="35"/>
      <c r="J62" s="31"/>
      <c r="M62" s="39"/>
      <c r="N62" s="39"/>
      <c r="O62" s="39"/>
      <c r="Q62" s="127"/>
    </row>
    <row r="63" spans="1:17" s="26" customFormat="1" ht="51" hidden="1">
      <c r="A63" s="17" t="s">
        <v>332</v>
      </c>
      <c r="B63" s="70" t="s">
        <v>38</v>
      </c>
      <c r="C63" s="64"/>
      <c r="D63" s="10"/>
      <c r="E63" s="163"/>
      <c r="F63" s="10"/>
      <c r="G63" s="147"/>
      <c r="H63" s="10"/>
      <c r="I63" s="37"/>
      <c r="J63" s="33"/>
      <c r="M63" s="41"/>
      <c r="N63" s="41"/>
      <c r="O63" s="41"/>
      <c r="Q63" s="136"/>
    </row>
    <row r="64" spans="1:17" s="10" customFormat="1" ht="15.75" hidden="1">
      <c r="A64" s="27"/>
      <c r="B64" s="70"/>
      <c r="C64" s="77"/>
      <c r="D64" s="26"/>
      <c r="E64" s="169"/>
      <c r="F64" s="26"/>
      <c r="G64" s="154"/>
      <c r="H64" s="26"/>
      <c r="I64" s="35"/>
      <c r="J64" s="31"/>
      <c r="M64" s="39"/>
      <c r="N64" s="39"/>
      <c r="O64" s="39"/>
      <c r="Q64" s="138"/>
    </row>
    <row r="65" spans="1:17" s="10" customFormat="1" ht="15.75" hidden="1">
      <c r="A65" s="11"/>
      <c r="B65" s="70" t="s">
        <v>323</v>
      </c>
      <c r="C65" s="73">
        <v>0</v>
      </c>
      <c r="D65" s="71"/>
      <c r="E65" s="166"/>
      <c r="F65" s="122"/>
      <c r="G65" s="151"/>
      <c r="H65" s="122"/>
      <c r="I65" s="35"/>
      <c r="J65" s="31"/>
      <c r="M65" s="39"/>
      <c r="N65" s="39"/>
      <c r="O65" s="39"/>
      <c r="Q65" s="127"/>
    </row>
    <row r="66" spans="1:17" s="10" customFormat="1" ht="15.75">
      <c r="A66" s="11"/>
      <c r="B66" s="70"/>
      <c r="C66" s="71"/>
      <c r="D66" s="71"/>
      <c r="E66" s="166"/>
      <c r="F66" s="71"/>
      <c r="G66" s="151"/>
      <c r="H66" s="71"/>
      <c r="I66" s="35"/>
      <c r="J66" s="31"/>
      <c r="M66" s="39"/>
      <c r="N66" s="39"/>
      <c r="O66" s="39"/>
      <c r="Q66" s="127"/>
    </row>
    <row r="67" spans="1:17" s="26" customFormat="1" ht="51">
      <c r="A67" s="17" t="s">
        <v>10</v>
      </c>
      <c r="B67" s="70" t="s">
        <v>55</v>
      </c>
      <c r="C67" s="71"/>
      <c r="D67" s="71"/>
      <c r="E67" s="166"/>
      <c r="F67" s="71"/>
      <c r="G67" s="151"/>
      <c r="H67" s="10"/>
      <c r="I67" s="37"/>
      <c r="J67" s="33"/>
      <c r="M67" s="41"/>
      <c r="N67" s="41"/>
      <c r="O67" s="41"/>
      <c r="Q67" s="127"/>
    </row>
    <row r="68" spans="1:17" s="10" customFormat="1" ht="15.75">
      <c r="A68" s="27"/>
      <c r="B68" s="70"/>
      <c r="C68" s="78"/>
      <c r="D68" s="78"/>
      <c r="E68" s="166"/>
      <c r="F68" s="78"/>
      <c r="G68" s="155"/>
      <c r="H68" s="26"/>
      <c r="I68" s="35"/>
      <c r="J68" s="31"/>
      <c r="M68" s="39"/>
      <c r="N68" s="39"/>
      <c r="O68" s="39"/>
      <c r="Q68" s="129"/>
    </row>
    <row r="69" spans="1:17" s="10" customFormat="1" ht="15.75">
      <c r="A69" s="11"/>
      <c r="B69" s="70" t="s">
        <v>323</v>
      </c>
      <c r="C69" s="71">
        <f>INT(C57/20)+1</f>
        <v>2</v>
      </c>
      <c r="D69" s="71"/>
      <c r="E69" s="166"/>
      <c r="F69" s="122"/>
      <c r="G69" s="151"/>
      <c r="H69" s="122"/>
      <c r="I69" s="35"/>
      <c r="J69" s="31"/>
      <c r="M69" s="39"/>
      <c r="N69" s="39"/>
      <c r="O69" s="39"/>
      <c r="Q69" s="127"/>
    </row>
    <row r="70" spans="1:17" s="10" customFormat="1" ht="15.75">
      <c r="A70" s="11"/>
      <c r="B70" s="70"/>
      <c r="C70" s="71"/>
      <c r="D70" s="71"/>
      <c r="E70" s="166"/>
      <c r="F70" s="71"/>
      <c r="G70" s="151"/>
      <c r="H70" s="71"/>
      <c r="I70" s="35"/>
      <c r="J70" s="31"/>
      <c r="M70" s="39"/>
      <c r="N70" s="39"/>
      <c r="O70" s="39"/>
      <c r="Q70" s="127"/>
    </row>
    <row r="71" spans="1:17" s="10" customFormat="1" ht="38.25">
      <c r="A71" s="17" t="s">
        <v>168</v>
      </c>
      <c r="B71" s="70" t="s">
        <v>169</v>
      </c>
      <c r="C71" s="71"/>
      <c r="D71" s="71"/>
      <c r="E71" s="166"/>
      <c r="F71" s="71"/>
      <c r="G71" s="151"/>
      <c r="I71" s="35"/>
      <c r="J71" s="31"/>
      <c r="M71" s="39"/>
      <c r="N71" s="39"/>
      <c r="O71" s="39"/>
      <c r="Q71" s="127"/>
    </row>
    <row r="72" spans="1:17" s="10" customFormat="1" ht="15.75">
      <c r="A72" s="27"/>
      <c r="B72" s="70"/>
      <c r="C72" s="78"/>
      <c r="D72" s="78"/>
      <c r="E72" s="170"/>
      <c r="F72" s="78"/>
      <c r="G72" s="155"/>
      <c r="H72" s="26"/>
      <c r="I72" s="35"/>
      <c r="J72" s="31"/>
      <c r="M72" s="39"/>
      <c r="N72" s="39"/>
      <c r="O72" s="39"/>
      <c r="Q72" s="129"/>
    </row>
    <row r="73" spans="1:17" s="10" customFormat="1" ht="15.75">
      <c r="A73" s="11"/>
      <c r="B73" s="70" t="s">
        <v>330</v>
      </c>
      <c r="C73" s="71">
        <v>1</v>
      </c>
      <c r="D73" s="71"/>
      <c r="E73" s="166"/>
      <c r="F73" s="122"/>
      <c r="G73" s="151"/>
      <c r="H73" s="122"/>
      <c r="I73" s="35"/>
      <c r="J73" s="31"/>
      <c r="M73" s="39"/>
      <c r="N73" s="39"/>
      <c r="O73" s="39"/>
      <c r="Q73" s="127"/>
    </row>
    <row r="74" spans="1:17" s="10" customFormat="1" ht="15.75">
      <c r="A74" s="11"/>
      <c r="B74" s="70"/>
      <c r="C74" s="71"/>
      <c r="D74" s="71"/>
      <c r="E74" s="166"/>
      <c r="F74" s="71"/>
      <c r="G74" s="151"/>
      <c r="H74" s="71"/>
      <c r="I74" s="35"/>
      <c r="J74" s="31"/>
      <c r="M74" s="39"/>
      <c r="N74" s="39"/>
      <c r="O74" s="39"/>
      <c r="Q74" s="127"/>
    </row>
    <row r="75" spans="1:17" s="26" customFormat="1" ht="25.5">
      <c r="A75" s="17" t="s">
        <v>80</v>
      </c>
      <c r="B75" s="70" t="s">
        <v>81</v>
      </c>
      <c r="C75" s="71"/>
      <c r="D75" s="71"/>
      <c r="E75" s="166"/>
      <c r="F75" s="71"/>
      <c r="G75" s="151"/>
      <c r="H75" s="10"/>
      <c r="I75" s="37"/>
      <c r="J75" s="33"/>
      <c r="M75" s="41"/>
      <c r="N75" s="41"/>
      <c r="O75" s="41"/>
      <c r="Q75" s="127"/>
    </row>
    <row r="76" spans="1:17" s="10" customFormat="1" ht="15.75">
      <c r="A76" s="27"/>
      <c r="B76" s="70"/>
      <c r="C76" s="78"/>
      <c r="D76" s="78"/>
      <c r="E76" s="170"/>
      <c r="F76" s="78"/>
      <c r="G76" s="155"/>
      <c r="H76" s="26"/>
      <c r="I76" s="35"/>
      <c r="J76" s="31"/>
      <c r="M76" s="39"/>
      <c r="N76" s="39"/>
      <c r="O76" s="39"/>
      <c r="Q76" s="129"/>
    </row>
    <row r="77" spans="1:17" s="10" customFormat="1" ht="15.75">
      <c r="A77" s="11"/>
      <c r="B77" s="70" t="s">
        <v>323</v>
      </c>
      <c r="C77" s="71">
        <v>1</v>
      </c>
      <c r="D77" s="71"/>
      <c r="E77" s="166"/>
      <c r="F77" s="122"/>
      <c r="G77" s="151"/>
      <c r="H77" s="122"/>
      <c r="I77" s="35"/>
      <c r="J77" s="31"/>
      <c r="M77" s="39"/>
      <c r="N77" s="39"/>
      <c r="O77" s="39"/>
      <c r="Q77" s="127"/>
    </row>
    <row r="78" spans="1:17" s="10" customFormat="1" ht="15.75">
      <c r="A78" s="11"/>
      <c r="B78" s="70"/>
      <c r="C78" s="71"/>
      <c r="D78" s="71"/>
      <c r="E78" s="166"/>
      <c r="F78" s="71"/>
      <c r="G78" s="151"/>
      <c r="H78" s="71"/>
      <c r="I78" s="35"/>
      <c r="J78" s="31"/>
      <c r="M78" s="39"/>
      <c r="N78" s="39"/>
      <c r="O78" s="39"/>
      <c r="Q78" s="127"/>
    </row>
    <row r="79" spans="1:17" s="10" customFormat="1" ht="56.25" customHeight="1">
      <c r="A79" s="17" t="s">
        <v>374</v>
      </c>
      <c r="B79" s="70" t="s">
        <v>299</v>
      </c>
      <c r="C79" s="71"/>
      <c r="D79" s="71"/>
      <c r="E79" s="166"/>
      <c r="F79" s="71"/>
      <c r="G79" s="151"/>
      <c r="I79" s="35"/>
      <c r="J79" s="31"/>
      <c r="M79" s="39"/>
      <c r="N79" s="39"/>
      <c r="O79" s="39"/>
      <c r="Q79" s="127"/>
    </row>
    <row r="80" spans="1:17" s="10" customFormat="1" ht="15.75" customHeight="1">
      <c r="A80" s="27"/>
      <c r="B80" s="70"/>
      <c r="C80" s="78"/>
      <c r="D80" s="78"/>
      <c r="E80" s="170"/>
      <c r="F80" s="78"/>
      <c r="G80" s="155"/>
      <c r="H80" s="26"/>
      <c r="I80" s="35"/>
      <c r="J80" s="31"/>
      <c r="M80" s="39"/>
      <c r="N80" s="39"/>
      <c r="O80" s="39"/>
      <c r="Q80" s="129"/>
    </row>
    <row r="81" spans="1:17" s="10" customFormat="1" ht="15.75" customHeight="1">
      <c r="A81" s="11"/>
      <c r="B81" s="70" t="s">
        <v>330</v>
      </c>
      <c r="C81" s="71">
        <v>1</v>
      </c>
      <c r="D81" s="71"/>
      <c r="E81" s="166"/>
      <c r="F81" s="122"/>
      <c r="G81" s="151"/>
      <c r="H81" s="122"/>
      <c r="I81" s="35"/>
      <c r="J81" s="31"/>
      <c r="M81" s="39"/>
      <c r="N81" s="39"/>
      <c r="O81" s="39"/>
      <c r="Q81" s="127"/>
    </row>
    <row r="82" spans="1:17" s="10" customFormat="1" ht="15.75" customHeight="1">
      <c r="A82" s="11"/>
      <c r="B82" s="70"/>
      <c r="C82" s="71"/>
      <c r="D82" s="71"/>
      <c r="E82" s="166"/>
      <c r="F82" s="71"/>
      <c r="G82" s="151"/>
      <c r="I82" s="35"/>
      <c r="J82" s="31"/>
      <c r="M82" s="39"/>
      <c r="N82" s="39"/>
      <c r="O82" s="39"/>
      <c r="Q82" s="127"/>
    </row>
    <row r="83" spans="1:17" s="10" customFormat="1" ht="15.75" customHeight="1">
      <c r="A83" s="17" t="s">
        <v>23</v>
      </c>
      <c r="B83" s="70" t="s">
        <v>24</v>
      </c>
      <c r="C83" s="71"/>
      <c r="D83" s="71"/>
      <c r="E83" s="166"/>
      <c r="F83" s="71"/>
      <c r="G83" s="151"/>
      <c r="I83" s="35"/>
      <c r="J83" s="31"/>
      <c r="M83" s="39"/>
      <c r="N83" s="39"/>
      <c r="O83" s="39"/>
      <c r="Q83" s="127"/>
    </row>
    <row r="84" spans="1:17" s="10" customFormat="1" ht="15.75" customHeight="1">
      <c r="A84" s="27"/>
      <c r="B84" s="70"/>
      <c r="C84" s="78"/>
      <c r="D84" s="78"/>
      <c r="E84" s="170"/>
      <c r="F84" s="78"/>
      <c r="G84" s="155"/>
      <c r="H84" s="26"/>
      <c r="I84" s="35"/>
      <c r="J84" s="31"/>
      <c r="M84" s="39"/>
      <c r="N84" s="39"/>
      <c r="O84" s="39"/>
      <c r="Q84" s="129"/>
    </row>
    <row r="85" spans="1:17" s="10" customFormat="1" ht="15.75" customHeight="1">
      <c r="A85" s="11"/>
      <c r="B85" s="70" t="s">
        <v>344</v>
      </c>
      <c r="C85" s="71">
        <v>1</v>
      </c>
      <c r="D85" s="71"/>
      <c r="E85" s="166"/>
      <c r="F85" s="122"/>
      <c r="G85" s="151"/>
      <c r="H85" s="122"/>
      <c r="I85" s="35"/>
      <c r="J85" s="31"/>
      <c r="M85" s="39"/>
      <c r="N85" s="39"/>
      <c r="O85" s="39"/>
      <c r="Q85" s="127"/>
    </row>
    <row r="86" spans="1:17" s="10" customFormat="1" ht="15.75" customHeight="1" hidden="1">
      <c r="A86" s="11"/>
      <c r="B86" s="70"/>
      <c r="C86" s="71"/>
      <c r="D86" s="71"/>
      <c r="E86" s="166"/>
      <c r="F86" s="71"/>
      <c r="G86" s="151"/>
      <c r="H86" s="71"/>
      <c r="I86" s="35"/>
      <c r="J86" s="31"/>
      <c r="M86" s="39"/>
      <c r="N86" s="39"/>
      <c r="O86" s="39"/>
      <c r="Q86" s="127"/>
    </row>
    <row r="87" spans="1:17" s="113" customFormat="1" ht="47.25" customHeight="1" hidden="1">
      <c r="A87" s="112" t="s">
        <v>241</v>
      </c>
      <c r="B87" s="102" t="s">
        <v>292</v>
      </c>
      <c r="C87" s="103"/>
      <c r="D87" s="103"/>
      <c r="E87" s="171"/>
      <c r="F87" s="103"/>
      <c r="G87" s="156"/>
      <c r="I87" s="114"/>
      <c r="J87" s="115"/>
      <c r="M87" s="116"/>
      <c r="N87" s="116"/>
      <c r="O87" s="116"/>
      <c r="Q87" s="130"/>
    </row>
    <row r="88" spans="1:17" s="113" customFormat="1" ht="15.75" customHeight="1" hidden="1">
      <c r="A88" s="117"/>
      <c r="B88" s="102"/>
      <c r="C88" s="105"/>
      <c r="D88" s="105"/>
      <c r="E88" s="172"/>
      <c r="F88" s="105"/>
      <c r="G88" s="157"/>
      <c r="H88" s="118"/>
      <c r="I88" s="114"/>
      <c r="J88" s="115"/>
      <c r="M88" s="116"/>
      <c r="N88" s="116"/>
      <c r="O88" s="116"/>
      <c r="Q88" s="131"/>
    </row>
    <row r="89" spans="1:17" s="113" customFormat="1" ht="15.75" customHeight="1" hidden="1">
      <c r="A89" s="119"/>
      <c r="B89" s="102" t="s">
        <v>344</v>
      </c>
      <c r="C89" s="174">
        <v>0</v>
      </c>
      <c r="D89" s="103"/>
      <c r="E89" s="171"/>
      <c r="F89" s="122"/>
      <c r="G89" s="156"/>
      <c r="H89" s="122"/>
      <c r="I89" s="114"/>
      <c r="J89" s="115"/>
      <c r="M89" s="116"/>
      <c r="N89" s="116"/>
      <c r="O89" s="116"/>
      <c r="Q89" s="130"/>
    </row>
    <row r="90" spans="1:17" s="10" customFormat="1" ht="15.75" customHeight="1" hidden="1">
      <c r="A90" s="11"/>
      <c r="B90" s="70"/>
      <c r="C90" s="71"/>
      <c r="D90" s="71"/>
      <c r="E90" s="171"/>
      <c r="F90" s="71"/>
      <c r="G90" s="151"/>
      <c r="H90" s="71"/>
      <c r="I90" s="35"/>
      <c r="J90" s="31"/>
      <c r="M90" s="39"/>
      <c r="N90" s="39"/>
      <c r="O90" s="39"/>
      <c r="Q90" s="127"/>
    </row>
    <row r="91" spans="1:17" s="10" customFormat="1" ht="116.25" customHeight="1" hidden="1">
      <c r="A91" s="17" t="s">
        <v>291</v>
      </c>
      <c r="B91" s="70" t="s">
        <v>119</v>
      </c>
      <c r="C91" s="71"/>
      <c r="D91" s="71"/>
      <c r="E91" s="171"/>
      <c r="F91" s="71"/>
      <c r="G91" s="151"/>
      <c r="I91" s="35"/>
      <c r="J91" s="31"/>
      <c r="M91" s="39"/>
      <c r="N91" s="39"/>
      <c r="O91" s="39"/>
      <c r="Q91" s="127"/>
    </row>
    <row r="92" spans="1:17" s="10" customFormat="1" ht="15.75" customHeight="1" hidden="1">
      <c r="A92" s="27"/>
      <c r="B92" s="70"/>
      <c r="C92" s="78"/>
      <c r="D92" s="78"/>
      <c r="E92" s="171"/>
      <c r="F92" s="78"/>
      <c r="G92" s="155"/>
      <c r="H92" s="26"/>
      <c r="I92" s="35"/>
      <c r="J92" s="31"/>
      <c r="M92" s="39"/>
      <c r="N92" s="39"/>
      <c r="O92" s="39"/>
      <c r="Q92" s="129"/>
    </row>
    <row r="93" spans="1:17" s="10" customFormat="1" ht="15.75" customHeight="1" hidden="1">
      <c r="A93" s="11"/>
      <c r="B93" s="70" t="s">
        <v>344</v>
      </c>
      <c r="C93" s="73">
        <v>0</v>
      </c>
      <c r="D93" s="71"/>
      <c r="E93" s="171"/>
      <c r="F93" s="122"/>
      <c r="G93" s="151"/>
      <c r="H93" s="122"/>
      <c r="I93" s="35"/>
      <c r="J93" s="31"/>
      <c r="M93" s="39"/>
      <c r="N93" s="39"/>
      <c r="O93" s="39"/>
      <c r="Q93" s="127"/>
    </row>
    <row r="94" spans="1:17" s="10" customFormat="1" ht="15.75" customHeight="1">
      <c r="A94" s="11"/>
      <c r="B94" s="70"/>
      <c r="C94" s="71"/>
      <c r="D94" s="71"/>
      <c r="E94" s="166"/>
      <c r="F94" s="71"/>
      <c r="G94" s="151"/>
      <c r="H94" s="71"/>
      <c r="I94" s="35"/>
      <c r="J94" s="31"/>
      <c r="M94" s="39"/>
      <c r="N94" s="39"/>
      <c r="O94" s="39"/>
      <c r="Q94" s="127"/>
    </row>
    <row r="95" spans="1:17" s="10" customFormat="1" ht="27.75" customHeight="1">
      <c r="A95" s="17" t="s">
        <v>75</v>
      </c>
      <c r="B95" s="70" t="s">
        <v>45</v>
      </c>
      <c r="C95" s="71"/>
      <c r="D95" s="71"/>
      <c r="E95" s="166"/>
      <c r="F95" s="71"/>
      <c r="G95" s="151"/>
      <c r="I95" s="35"/>
      <c r="J95" s="31"/>
      <c r="M95" s="39"/>
      <c r="N95" s="39"/>
      <c r="O95" s="39"/>
      <c r="Q95" s="127"/>
    </row>
    <row r="96" spans="1:17" s="10" customFormat="1" ht="15.75" customHeight="1">
      <c r="A96" s="27"/>
      <c r="B96" s="70"/>
      <c r="C96" s="78"/>
      <c r="D96" s="78"/>
      <c r="E96" s="170"/>
      <c r="F96" s="78"/>
      <c r="G96" s="155"/>
      <c r="H96" s="26"/>
      <c r="I96" s="35"/>
      <c r="J96" s="31"/>
      <c r="M96" s="39"/>
      <c r="N96" s="39"/>
      <c r="O96" s="39"/>
      <c r="Q96" s="129"/>
    </row>
    <row r="97" spans="1:17" s="10" customFormat="1" ht="15.75" customHeight="1">
      <c r="A97" s="11"/>
      <c r="B97" s="70" t="s">
        <v>323</v>
      </c>
      <c r="C97" s="71">
        <v>1</v>
      </c>
      <c r="D97" s="71"/>
      <c r="E97" s="166"/>
      <c r="F97" s="122"/>
      <c r="G97" s="151"/>
      <c r="H97" s="122"/>
      <c r="I97" s="35"/>
      <c r="J97" s="31"/>
      <c r="M97" s="39"/>
      <c r="N97" s="39"/>
      <c r="O97" s="39"/>
      <c r="Q97" s="127"/>
    </row>
    <row r="98" spans="1:17" s="10" customFormat="1" ht="15.75" customHeight="1">
      <c r="A98" s="11"/>
      <c r="B98" s="70"/>
      <c r="C98" s="71"/>
      <c r="D98" s="71"/>
      <c r="E98" s="166"/>
      <c r="F98" s="71"/>
      <c r="G98" s="151"/>
      <c r="H98" s="71"/>
      <c r="I98" s="35"/>
      <c r="J98" s="31"/>
      <c r="M98" s="39"/>
      <c r="N98" s="39"/>
      <c r="O98" s="39"/>
      <c r="Q98" s="127"/>
    </row>
    <row r="99" spans="1:17" s="10" customFormat="1" ht="31.5">
      <c r="A99" s="16"/>
      <c r="B99" s="79" t="s">
        <v>347</v>
      </c>
      <c r="C99" s="67"/>
      <c r="D99" s="67"/>
      <c r="E99" s="164"/>
      <c r="F99" s="67"/>
      <c r="G99" s="148"/>
      <c r="H99" s="67"/>
      <c r="I99" s="35"/>
      <c r="J99" s="31"/>
      <c r="M99" s="39"/>
      <c r="N99" s="39"/>
      <c r="O99" s="39"/>
      <c r="Q99" s="125"/>
    </row>
    <row r="100" spans="1:17" s="10" customFormat="1" ht="15.75">
      <c r="A100" s="16"/>
      <c r="B100" s="79"/>
      <c r="C100" s="67"/>
      <c r="D100" s="67"/>
      <c r="E100" s="164"/>
      <c r="F100" s="67"/>
      <c r="G100" s="148"/>
      <c r="H100" s="67"/>
      <c r="I100" s="35"/>
      <c r="J100" s="31"/>
      <c r="M100" s="39"/>
      <c r="N100" s="39"/>
      <c r="O100" s="39"/>
      <c r="Q100" s="125"/>
    </row>
    <row r="101" spans="1:17" s="10" customFormat="1" ht="15.75">
      <c r="A101" s="16" t="s">
        <v>333</v>
      </c>
      <c r="B101" s="12" t="s">
        <v>317</v>
      </c>
      <c r="C101" s="64"/>
      <c r="E101" s="163"/>
      <c r="G101" s="147"/>
      <c r="I101" s="35"/>
      <c r="J101" s="31"/>
      <c r="M101" s="39"/>
      <c r="N101" s="39"/>
      <c r="O101" s="39"/>
      <c r="Q101" s="136"/>
    </row>
    <row r="102" spans="1:17" s="10" customFormat="1" ht="15.75" hidden="1">
      <c r="A102" s="16"/>
      <c r="B102" s="12"/>
      <c r="C102" s="64"/>
      <c r="E102" s="163"/>
      <c r="G102" s="147"/>
      <c r="I102" s="35"/>
      <c r="J102" s="31"/>
      <c r="M102" s="39"/>
      <c r="N102" s="39"/>
      <c r="O102" s="39"/>
      <c r="Q102" s="136"/>
    </row>
    <row r="103" spans="1:17" s="83" customFormat="1" ht="25.5" hidden="1">
      <c r="A103" s="17" t="s">
        <v>334</v>
      </c>
      <c r="B103" s="70" t="s">
        <v>325</v>
      </c>
      <c r="C103" s="71"/>
      <c r="D103" s="71"/>
      <c r="E103" s="166"/>
      <c r="F103" s="71"/>
      <c r="G103" s="151"/>
      <c r="H103" s="80"/>
      <c r="I103" s="81"/>
      <c r="J103" s="82"/>
      <c r="M103" s="84"/>
      <c r="N103" s="84"/>
      <c r="O103" s="84"/>
      <c r="Q103" s="127"/>
    </row>
    <row r="104" spans="1:17" ht="15.75" hidden="1">
      <c r="A104" s="25"/>
      <c r="B104" s="70"/>
      <c r="C104" s="78"/>
      <c r="D104" s="78"/>
      <c r="E104" s="170"/>
      <c r="F104" s="78"/>
      <c r="G104" s="155"/>
      <c r="H104" s="83"/>
      <c r="Q104" s="129"/>
    </row>
    <row r="105" spans="2:8" ht="15.75" hidden="1">
      <c r="B105" s="70" t="s">
        <v>320</v>
      </c>
      <c r="C105" s="73">
        <v>0</v>
      </c>
      <c r="E105" s="127"/>
      <c r="F105" s="122"/>
      <c r="H105" s="122"/>
    </row>
    <row r="106" spans="2:8" ht="15.75" hidden="1">
      <c r="B106" s="70"/>
      <c r="H106" s="80"/>
    </row>
    <row r="107" spans="1:8" ht="51" hidden="1">
      <c r="A107" s="57" t="s">
        <v>335</v>
      </c>
      <c r="B107" s="70" t="s">
        <v>108</v>
      </c>
      <c r="H107" s="80"/>
    </row>
    <row r="108" spans="2:8" ht="15.75" hidden="1">
      <c r="B108" s="70"/>
      <c r="H108" s="80"/>
    </row>
    <row r="109" spans="2:8" ht="15.75" hidden="1">
      <c r="B109" s="70" t="s">
        <v>326</v>
      </c>
      <c r="C109" s="73">
        <f>0/0.09</f>
        <v>0</v>
      </c>
      <c r="F109" s="122"/>
      <c r="H109" s="122"/>
    </row>
    <row r="110" spans="2:8" ht="15.75" hidden="1">
      <c r="B110" s="70"/>
      <c r="H110" s="80"/>
    </row>
    <row r="111" spans="1:8" ht="38.25" hidden="1">
      <c r="A111" s="57" t="s">
        <v>56</v>
      </c>
      <c r="B111" s="70" t="s">
        <v>57</v>
      </c>
      <c r="H111" s="80"/>
    </row>
    <row r="112" spans="2:8" ht="15.75" hidden="1">
      <c r="B112" s="70"/>
      <c r="H112" s="80"/>
    </row>
    <row r="113" spans="2:8" ht="15.75" hidden="1">
      <c r="B113" s="70" t="s">
        <v>322</v>
      </c>
      <c r="C113" s="73">
        <v>0</v>
      </c>
      <c r="F113" s="122"/>
      <c r="H113" s="122"/>
    </row>
    <row r="114" spans="2:8" ht="15.75" hidden="1">
      <c r="B114" s="70"/>
      <c r="H114" s="80"/>
    </row>
    <row r="115" spans="1:8" ht="38.25" hidden="1">
      <c r="A115" s="57" t="s">
        <v>232</v>
      </c>
      <c r="B115" s="70" t="s">
        <v>233</v>
      </c>
      <c r="H115" s="80"/>
    </row>
    <row r="116" spans="2:8" ht="15.75" hidden="1">
      <c r="B116" s="70"/>
      <c r="H116" s="80"/>
    </row>
    <row r="117" spans="2:8" ht="15.75" hidden="1">
      <c r="B117" s="70" t="s">
        <v>320</v>
      </c>
      <c r="C117" s="73">
        <v>0</v>
      </c>
      <c r="E117" s="127"/>
      <c r="F117" s="122"/>
      <c r="H117" s="122"/>
    </row>
    <row r="118" spans="2:8" ht="15.75" hidden="1">
      <c r="B118" s="70"/>
      <c r="H118" s="80"/>
    </row>
    <row r="119" spans="1:8" ht="51" hidden="1">
      <c r="A119" s="57" t="s">
        <v>336</v>
      </c>
      <c r="B119" s="70" t="s">
        <v>373</v>
      </c>
      <c r="H119" s="80"/>
    </row>
    <row r="120" spans="2:8" ht="15.75" hidden="1">
      <c r="B120" s="70"/>
      <c r="H120" s="80"/>
    </row>
    <row r="121" spans="2:10" ht="15.75" hidden="1">
      <c r="B121" s="70" t="s">
        <v>320</v>
      </c>
      <c r="C121" s="73">
        <f>C65*0.8</f>
        <v>0</v>
      </c>
      <c r="F121" s="122"/>
      <c r="H121" s="122"/>
      <c r="J121" s="61"/>
    </row>
    <row r="122" spans="2:10" ht="15.75" hidden="1">
      <c r="B122" s="70"/>
      <c r="H122" s="71"/>
      <c r="J122" s="61"/>
    </row>
    <row r="123" spans="1:8" ht="63.75" hidden="1">
      <c r="A123" s="57" t="s">
        <v>336</v>
      </c>
      <c r="B123" s="70" t="s">
        <v>39</v>
      </c>
      <c r="H123" s="80"/>
    </row>
    <row r="124" spans="2:8" ht="15.75" hidden="1">
      <c r="B124" s="70"/>
      <c r="H124" s="80"/>
    </row>
    <row r="125" spans="2:10" ht="15.75" hidden="1">
      <c r="B125" s="70" t="s">
        <v>320</v>
      </c>
      <c r="C125" s="73">
        <v>0</v>
      </c>
      <c r="F125" s="122"/>
      <c r="H125" s="122"/>
      <c r="J125" s="61"/>
    </row>
    <row r="126" spans="2:8" ht="15.75">
      <c r="B126" s="70"/>
      <c r="H126" s="80"/>
    </row>
    <row r="127" spans="1:8" ht="25.5">
      <c r="A127" s="57" t="s">
        <v>337</v>
      </c>
      <c r="B127" s="70" t="s">
        <v>127</v>
      </c>
      <c r="H127" s="80"/>
    </row>
    <row r="128" spans="2:8" ht="15.75">
      <c r="B128" s="70"/>
      <c r="H128" s="80"/>
    </row>
    <row r="129" spans="2:8" ht="25.5">
      <c r="B129" s="70" t="s">
        <v>124</v>
      </c>
      <c r="H129" s="80"/>
    </row>
    <row r="130" spans="2:8" ht="15.75">
      <c r="B130" s="70" t="s">
        <v>320</v>
      </c>
      <c r="C130" s="71">
        <f>54.66*0.9</f>
        <v>49.193999999999996</v>
      </c>
      <c r="E130" s="127"/>
      <c r="F130" s="122"/>
      <c r="H130" s="122"/>
    </row>
    <row r="131" spans="2:10" ht="15.75" hidden="1">
      <c r="B131" s="70"/>
      <c r="H131" s="71"/>
      <c r="J131" s="61"/>
    </row>
    <row r="132" spans="2:8" ht="15.75" hidden="1">
      <c r="B132" s="70" t="s">
        <v>7</v>
      </c>
      <c r="H132" s="80"/>
    </row>
    <row r="133" spans="2:8" ht="15.75" hidden="1">
      <c r="B133" s="70" t="s">
        <v>320</v>
      </c>
      <c r="C133" s="73">
        <v>0</v>
      </c>
      <c r="F133" s="122"/>
      <c r="H133" s="122"/>
    </row>
    <row r="134" spans="2:10" ht="15.75">
      <c r="B134" s="70"/>
      <c r="H134" s="71"/>
      <c r="J134" s="61"/>
    </row>
    <row r="135" spans="2:8" ht="15.75">
      <c r="B135" s="70" t="s">
        <v>125</v>
      </c>
      <c r="H135" s="80"/>
    </row>
    <row r="136" spans="2:8" ht="15.75">
      <c r="B136" s="70" t="s">
        <v>320</v>
      </c>
      <c r="C136" s="71">
        <f>54.66*0.1</f>
        <v>5.466</v>
      </c>
      <c r="F136" s="122"/>
      <c r="H136" s="122"/>
    </row>
    <row r="137" spans="2:8" ht="15.75">
      <c r="B137" s="70"/>
      <c r="H137" s="80"/>
    </row>
    <row r="138" spans="1:8" ht="38.25">
      <c r="A138" s="57" t="s">
        <v>338</v>
      </c>
      <c r="B138" s="70" t="s">
        <v>126</v>
      </c>
      <c r="H138" s="80"/>
    </row>
    <row r="139" spans="2:8" ht="15.75">
      <c r="B139" s="70"/>
      <c r="H139" s="80"/>
    </row>
    <row r="140" spans="2:8" ht="25.5">
      <c r="B140" s="70" t="s">
        <v>124</v>
      </c>
      <c r="H140" s="80"/>
    </row>
    <row r="141" spans="2:8" ht="15.75">
      <c r="B141" s="70" t="s">
        <v>320</v>
      </c>
      <c r="C141" s="71">
        <f>0.53*0.9</f>
        <v>0.47700000000000004</v>
      </c>
      <c r="F141" s="122"/>
      <c r="H141" s="122"/>
    </row>
    <row r="142" spans="2:10" ht="15.75" hidden="1">
      <c r="B142" s="70"/>
      <c r="H142" s="71"/>
      <c r="J142" s="61"/>
    </row>
    <row r="143" spans="2:8" ht="15.75" hidden="1">
      <c r="B143" s="70" t="s">
        <v>7</v>
      </c>
      <c r="H143" s="80"/>
    </row>
    <row r="144" spans="2:8" ht="15.75" hidden="1">
      <c r="B144" s="70" t="s">
        <v>320</v>
      </c>
      <c r="C144" s="73">
        <v>0</v>
      </c>
      <c r="F144" s="122"/>
      <c r="H144" s="122"/>
    </row>
    <row r="145" spans="2:10" ht="15.75">
      <c r="B145" s="70"/>
      <c r="H145" s="71"/>
      <c r="J145" s="61"/>
    </row>
    <row r="146" spans="2:8" ht="15.75">
      <c r="B146" s="70" t="s">
        <v>125</v>
      </c>
      <c r="H146" s="80"/>
    </row>
    <row r="147" spans="2:8" ht="15.75">
      <c r="B147" s="70" t="s">
        <v>320</v>
      </c>
      <c r="C147" s="71">
        <f>0.53*0.1</f>
        <v>0.053000000000000005</v>
      </c>
      <c r="E147" s="127"/>
      <c r="F147" s="122"/>
      <c r="H147" s="122"/>
    </row>
    <row r="148" spans="2:8" ht="15.75" hidden="1">
      <c r="B148" s="70"/>
      <c r="H148" s="80"/>
    </row>
    <row r="149" spans="1:8" ht="38.25" hidden="1">
      <c r="A149" s="57" t="s">
        <v>27</v>
      </c>
      <c r="B149" s="70" t="s">
        <v>128</v>
      </c>
      <c r="H149" s="80"/>
    </row>
    <row r="150" spans="2:8" ht="15.75" hidden="1">
      <c r="B150" s="70"/>
      <c r="H150" s="80"/>
    </row>
    <row r="151" spans="2:8" ht="25.5" hidden="1">
      <c r="B151" s="70" t="s">
        <v>161</v>
      </c>
      <c r="H151" s="80"/>
    </row>
    <row r="152" spans="2:10" ht="15.75" hidden="1">
      <c r="B152" s="70" t="s">
        <v>320</v>
      </c>
      <c r="C152" s="73">
        <f>0*0.8</f>
        <v>0</v>
      </c>
      <c r="H152" s="71"/>
      <c r="J152" s="61"/>
    </row>
    <row r="153" spans="2:10" ht="15.75" hidden="1">
      <c r="B153" s="70"/>
      <c r="H153" s="71"/>
      <c r="J153" s="61"/>
    </row>
    <row r="154" spans="2:8" ht="15.75" hidden="1">
      <c r="B154" s="70" t="s">
        <v>7</v>
      </c>
      <c r="H154" s="80"/>
    </row>
    <row r="155" spans="2:10" ht="15.75" hidden="1">
      <c r="B155" s="70" t="s">
        <v>320</v>
      </c>
      <c r="C155" s="73">
        <f>0*0.3</f>
        <v>0</v>
      </c>
      <c r="H155" s="71"/>
      <c r="J155" s="61"/>
    </row>
    <row r="156" spans="2:10" ht="15.75" hidden="1">
      <c r="B156" s="70"/>
      <c r="H156" s="71"/>
      <c r="J156" s="61"/>
    </row>
    <row r="157" spans="2:8" ht="15.75" hidden="1">
      <c r="B157" s="70" t="s">
        <v>162</v>
      </c>
      <c r="H157" s="80"/>
    </row>
    <row r="158" spans="2:10" ht="15.75" hidden="1">
      <c r="B158" s="70" t="s">
        <v>320</v>
      </c>
      <c r="C158" s="73">
        <f>0*0.2</f>
        <v>0</v>
      </c>
      <c r="H158" s="71"/>
      <c r="J158" s="61"/>
    </row>
    <row r="159" spans="2:10" ht="15.75" hidden="1">
      <c r="B159" s="70"/>
      <c r="H159" s="71"/>
      <c r="J159" s="61"/>
    </row>
    <row r="160" spans="1:8" ht="38.25" hidden="1">
      <c r="A160" s="57" t="s">
        <v>109</v>
      </c>
      <c r="B160" s="70" t="s">
        <v>129</v>
      </c>
      <c r="H160" s="80"/>
    </row>
    <row r="161" spans="2:8" ht="15.75" hidden="1">
      <c r="B161" s="70"/>
      <c r="H161" s="80"/>
    </row>
    <row r="162" spans="2:8" ht="25.5" hidden="1">
      <c r="B162" s="70" t="s">
        <v>124</v>
      </c>
      <c r="H162" s="80"/>
    </row>
    <row r="163" spans="2:10" ht="15.75" hidden="1">
      <c r="B163" s="70" t="s">
        <v>320</v>
      </c>
      <c r="C163" s="73">
        <f>0*0.9</f>
        <v>0</v>
      </c>
      <c r="H163" s="71"/>
      <c r="J163" s="61"/>
    </row>
    <row r="164" spans="2:10" ht="15.75" hidden="1">
      <c r="B164" s="70"/>
      <c r="H164" s="71"/>
      <c r="J164" s="61"/>
    </row>
    <row r="165" spans="2:8" ht="15.75" hidden="1">
      <c r="B165" s="70" t="s">
        <v>7</v>
      </c>
      <c r="H165" s="80"/>
    </row>
    <row r="166" spans="2:10" ht="15.75" hidden="1">
      <c r="B166" s="70" t="s">
        <v>320</v>
      </c>
      <c r="C166" s="73">
        <f>0*0.3</f>
        <v>0</v>
      </c>
      <c r="H166" s="71"/>
      <c r="J166" s="61"/>
    </row>
    <row r="167" spans="2:10" ht="15.75" hidden="1">
      <c r="B167" s="70"/>
      <c r="H167" s="71"/>
      <c r="J167" s="61"/>
    </row>
    <row r="168" spans="2:8" ht="15.75" hidden="1">
      <c r="B168" s="70" t="s">
        <v>125</v>
      </c>
      <c r="H168" s="80"/>
    </row>
    <row r="169" spans="2:10" ht="15.75" hidden="1">
      <c r="B169" s="70" t="s">
        <v>320</v>
      </c>
      <c r="C169" s="73">
        <f>0*0.1</f>
        <v>0</v>
      </c>
      <c r="H169" s="71"/>
      <c r="J169" s="61"/>
    </row>
    <row r="170" spans="2:8" ht="15.75" hidden="1">
      <c r="B170" s="70"/>
      <c r="H170" s="80"/>
    </row>
    <row r="171" spans="1:8" ht="51" hidden="1">
      <c r="A171" s="57" t="s">
        <v>339</v>
      </c>
      <c r="B171" s="70" t="s">
        <v>25</v>
      </c>
      <c r="H171" s="80"/>
    </row>
    <row r="172" spans="2:8" ht="15.75" hidden="1">
      <c r="B172" s="70"/>
      <c r="H172" s="80"/>
    </row>
    <row r="173" spans="2:8" ht="15.75" hidden="1">
      <c r="B173" s="70" t="s">
        <v>9</v>
      </c>
      <c r="H173" s="80"/>
    </row>
    <row r="174" spans="2:10" ht="15.75" hidden="1">
      <c r="B174" s="70" t="s">
        <v>320</v>
      </c>
      <c r="C174" s="73">
        <v>0</v>
      </c>
      <c r="H174" s="71"/>
      <c r="J174" s="61"/>
    </row>
    <row r="175" spans="2:10" ht="15.75" hidden="1">
      <c r="B175" s="70"/>
      <c r="H175" s="71"/>
      <c r="J175" s="61"/>
    </row>
    <row r="176" spans="2:8" ht="25.5" hidden="1">
      <c r="B176" s="70" t="s">
        <v>26</v>
      </c>
      <c r="H176" s="80"/>
    </row>
    <row r="177" spans="2:10" ht="15.75" hidden="1">
      <c r="B177" s="70" t="s">
        <v>320</v>
      </c>
      <c r="C177" s="73">
        <v>0</v>
      </c>
      <c r="H177" s="71"/>
      <c r="J177" s="61"/>
    </row>
    <row r="178" spans="2:10" ht="15.75" hidden="1">
      <c r="B178" s="70"/>
      <c r="H178" s="71"/>
      <c r="J178" s="61"/>
    </row>
    <row r="179" spans="1:17" s="87" customFormat="1" ht="114" customHeight="1" hidden="1">
      <c r="A179" s="57" t="s">
        <v>13</v>
      </c>
      <c r="B179" s="70" t="s">
        <v>149</v>
      </c>
      <c r="C179" s="85"/>
      <c r="D179" s="85"/>
      <c r="E179" s="166"/>
      <c r="F179" s="85"/>
      <c r="G179" s="151"/>
      <c r="H179" s="86"/>
      <c r="J179" s="13"/>
      <c r="Q179" s="132"/>
    </row>
    <row r="180" spans="1:17" s="89" customFormat="1" ht="15.75" hidden="1">
      <c r="A180" s="57"/>
      <c r="B180" s="70"/>
      <c r="C180" s="88"/>
      <c r="D180" s="88"/>
      <c r="E180" s="166"/>
      <c r="F180" s="88"/>
      <c r="G180" s="155"/>
      <c r="H180" s="87"/>
      <c r="Q180" s="133"/>
    </row>
    <row r="181" spans="1:17" s="89" customFormat="1" ht="15.75" hidden="1">
      <c r="A181" s="57"/>
      <c r="B181" s="70" t="s">
        <v>72</v>
      </c>
      <c r="C181" s="73">
        <v>0</v>
      </c>
      <c r="D181" s="85"/>
      <c r="E181" s="166"/>
      <c r="F181" s="71"/>
      <c r="G181" s="151"/>
      <c r="H181" s="71"/>
      <c r="Q181" s="127"/>
    </row>
    <row r="182" spans="1:17" s="89" customFormat="1" ht="15.75" hidden="1">
      <c r="A182" s="57"/>
      <c r="B182" s="70"/>
      <c r="C182" s="73"/>
      <c r="D182" s="85"/>
      <c r="E182" s="166"/>
      <c r="F182" s="71"/>
      <c r="G182" s="151"/>
      <c r="H182" s="71"/>
      <c r="Q182" s="127"/>
    </row>
    <row r="183" spans="1:17" s="87" customFormat="1" ht="81" customHeight="1" hidden="1">
      <c r="A183" s="57" t="s">
        <v>163</v>
      </c>
      <c r="B183" s="70" t="s">
        <v>309</v>
      </c>
      <c r="C183" s="85"/>
      <c r="D183" s="85"/>
      <c r="E183" s="166"/>
      <c r="F183" s="85"/>
      <c r="G183" s="151"/>
      <c r="H183" s="86"/>
      <c r="J183" s="13"/>
      <c r="Q183" s="132"/>
    </row>
    <row r="184" spans="1:17" s="89" customFormat="1" ht="15.75" hidden="1">
      <c r="A184" s="57"/>
      <c r="B184" s="70"/>
      <c r="C184" s="88"/>
      <c r="D184" s="88"/>
      <c r="E184" s="166"/>
      <c r="F184" s="88"/>
      <c r="G184" s="155"/>
      <c r="H184" s="87"/>
      <c r="Q184" s="133"/>
    </row>
    <row r="185" spans="1:17" s="89" customFormat="1" ht="15.75" hidden="1">
      <c r="A185" s="57"/>
      <c r="B185" s="70" t="s">
        <v>72</v>
      </c>
      <c r="C185" s="73">
        <v>0</v>
      </c>
      <c r="D185" s="85"/>
      <c r="E185" s="166"/>
      <c r="F185" s="71"/>
      <c r="G185" s="151"/>
      <c r="H185" s="71"/>
      <c r="Q185" s="127"/>
    </row>
    <row r="186" spans="1:17" s="89" customFormat="1" ht="15.75" hidden="1">
      <c r="A186" s="57"/>
      <c r="B186" s="70"/>
      <c r="C186" s="71"/>
      <c r="D186" s="85"/>
      <c r="E186" s="166"/>
      <c r="F186" s="71"/>
      <c r="G186" s="151"/>
      <c r="H186" s="71"/>
      <c r="Q186" s="127"/>
    </row>
    <row r="187" spans="1:17" s="87" customFormat="1" ht="81" customHeight="1" hidden="1">
      <c r="A187" s="57" t="s">
        <v>117</v>
      </c>
      <c r="B187" s="70" t="s">
        <v>118</v>
      </c>
      <c r="C187" s="85"/>
      <c r="D187" s="85"/>
      <c r="E187" s="166"/>
      <c r="F187" s="85"/>
      <c r="G187" s="151"/>
      <c r="H187" s="86"/>
      <c r="J187" s="13"/>
      <c r="Q187" s="132"/>
    </row>
    <row r="188" spans="1:17" s="89" customFormat="1" ht="15.75" hidden="1">
      <c r="A188" s="57"/>
      <c r="B188" s="70"/>
      <c r="C188" s="88"/>
      <c r="D188" s="88"/>
      <c r="E188" s="166"/>
      <c r="F188" s="88"/>
      <c r="G188" s="155"/>
      <c r="H188" s="87"/>
      <c r="Q188" s="133"/>
    </row>
    <row r="189" spans="1:17" s="89" customFormat="1" ht="15.75" hidden="1">
      <c r="A189" s="57"/>
      <c r="B189" s="70" t="s">
        <v>323</v>
      </c>
      <c r="C189" s="73">
        <v>0</v>
      </c>
      <c r="D189" s="85"/>
      <c r="E189" s="166"/>
      <c r="F189" s="71"/>
      <c r="G189" s="151"/>
      <c r="H189" s="71"/>
      <c r="Q189" s="127"/>
    </row>
    <row r="190" spans="1:17" s="89" customFormat="1" ht="15.75" hidden="1">
      <c r="A190" s="57"/>
      <c r="B190" s="70"/>
      <c r="C190" s="73"/>
      <c r="D190" s="85"/>
      <c r="E190" s="166"/>
      <c r="F190" s="71"/>
      <c r="G190" s="151"/>
      <c r="H190" s="71"/>
      <c r="Q190" s="127"/>
    </row>
    <row r="191" spans="1:17" s="87" customFormat="1" ht="95.25" customHeight="1" hidden="1">
      <c r="A191" s="57" t="s">
        <v>154</v>
      </c>
      <c r="B191" s="13" t="s">
        <v>155</v>
      </c>
      <c r="C191" s="85"/>
      <c r="D191" s="85"/>
      <c r="E191" s="166"/>
      <c r="F191" s="85"/>
      <c r="G191" s="151"/>
      <c r="H191" s="86"/>
      <c r="J191" s="13"/>
      <c r="Q191" s="132"/>
    </row>
    <row r="192" spans="1:17" s="89" customFormat="1" ht="15.75" hidden="1">
      <c r="A192" s="57"/>
      <c r="B192" s="70"/>
      <c r="C192" s="88"/>
      <c r="D192" s="88"/>
      <c r="E192" s="166"/>
      <c r="F192" s="88"/>
      <c r="G192" s="155"/>
      <c r="H192" s="87"/>
      <c r="Q192" s="133"/>
    </row>
    <row r="193" spans="1:17" s="89" customFormat="1" ht="15.75" hidden="1">
      <c r="A193" s="57"/>
      <c r="B193" s="70" t="s">
        <v>323</v>
      </c>
      <c r="C193" s="73">
        <v>0</v>
      </c>
      <c r="D193" s="85"/>
      <c r="E193" s="166"/>
      <c r="F193" s="71"/>
      <c r="G193" s="151"/>
      <c r="H193" s="71"/>
      <c r="Q193" s="127"/>
    </row>
    <row r="194" spans="1:17" s="89" customFormat="1" ht="15.75" hidden="1">
      <c r="A194" s="57"/>
      <c r="B194" s="70"/>
      <c r="C194" s="73"/>
      <c r="D194" s="85"/>
      <c r="E194" s="166"/>
      <c r="F194" s="71"/>
      <c r="G194" s="151"/>
      <c r="H194" s="71"/>
      <c r="Q194" s="127"/>
    </row>
    <row r="195" spans="1:17" s="87" customFormat="1" ht="81" customHeight="1" hidden="1">
      <c r="A195" s="57" t="s">
        <v>166</v>
      </c>
      <c r="B195" s="13" t="s">
        <v>167</v>
      </c>
      <c r="C195" s="85"/>
      <c r="D195" s="85"/>
      <c r="E195" s="166"/>
      <c r="F195" s="85"/>
      <c r="G195" s="151"/>
      <c r="H195" s="86"/>
      <c r="J195" s="13"/>
      <c r="Q195" s="132"/>
    </row>
    <row r="196" spans="1:17" s="89" customFormat="1" ht="15.75" hidden="1">
      <c r="A196" s="57"/>
      <c r="B196" s="70"/>
      <c r="C196" s="88"/>
      <c r="D196" s="88"/>
      <c r="E196" s="166"/>
      <c r="F196" s="88"/>
      <c r="G196" s="155"/>
      <c r="H196" s="87"/>
      <c r="Q196" s="133"/>
    </row>
    <row r="197" spans="1:17" s="89" customFormat="1" ht="15.75" hidden="1">
      <c r="A197" s="57"/>
      <c r="B197" s="70" t="s">
        <v>323</v>
      </c>
      <c r="C197" s="73">
        <v>0</v>
      </c>
      <c r="D197" s="85"/>
      <c r="E197" s="166"/>
      <c r="F197" s="71"/>
      <c r="G197" s="151"/>
      <c r="H197" s="71"/>
      <c r="Q197" s="127"/>
    </row>
    <row r="198" spans="1:17" s="89" customFormat="1" ht="15.75">
      <c r="A198" s="90"/>
      <c r="B198" s="91"/>
      <c r="C198" s="85"/>
      <c r="D198" s="85"/>
      <c r="E198" s="166"/>
      <c r="F198" s="85"/>
      <c r="G198" s="151"/>
      <c r="H198" s="86"/>
      <c r="Q198" s="132"/>
    </row>
    <row r="199" spans="1:17" s="83" customFormat="1" ht="38.25">
      <c r="A199" s="57" t="s">
        <v>349</v>
      </c>
      <c r="B199" s="70" t="s">
        <v>340</v>
      </c>
      <c r="C199" s="71"/>
      <c r="D199" s="71"/>
      <c r="E199" s="166"/>
      <c r="F199" s="71"/>
      <c r="G199" s="151"/>
      <c r="H199" s="80"/>
      <c r="I199" s="81"/>
      <c r="J199" s="82"/>
      <c r="M199" s="84"/>
      <c r="N199" s="84"/>
      <c r="O199" s="84"/>
      <c r="Q199" s="127"/>
    </row>
    <row r="200" spans="2:17" ht="15.75">
      <c r="B200" s="70"/>
      <c r="C200" s="78"/>
      <c r="D200" s="78"/>
      <c r="F200" s="78"/>
      <c r="G200" s="155"/>
      <c r="H200" s="83"/>
      <c r="Q200" s="129"/>
    </row>
    <row r="201" spans="2:8" ht="15.75">
      <c r="B201" s="70" t="s">
        <v>326</v>
      </c>
      <c r="C201" s="71">
        <f>C57*0.75</f>
        <v>15</v>
      </c>
      <c r="H201" s="71"/>
    </row>
    <row r="202" spans="2:8" ht="15.75">
      <c r="B202" s="70"/>
      <c r="H202" s="80"/>
    </row>
    <row r="203" spans="1:17" s="83" customFormat="1" ht="76.5">
      <c r="A203" s="57" t="s">
        <v>350</v>
      </c>
      <c r="B203" s="70" t="s">
        <v>130</v>
      </c>
      <c r="C203" s="71"/>
      <c r="D203" s="71"/>
      <c r="E203" s="166"/>
      <c r="F203" s="71"/>
      <c r="G203" s="151"/>
      <c r="H203" s="80"/>
      <c r="I203" s="81"/>
      <c r="J203" s="82"/>
      <c r="M203" s="84"/>
      <c r="N203" s="84"/>
      <c r="O203" s="84"/>
      <c r="Q203" s="127"/>
    </row>
    <row r="204" spans="1:17" ht="15.75">
      <c r="A204" s="92"/>
      <c r="B204" s="70"/>
      <c r="C204" s="78"/>
      <c r="D204" s="78"/>
      <c r="F204" s="78"/>
      <c r="G204" s="155"/>
      <c r="H204" s="83"/>
      <c r="Q204" s="129"/>
    </row>
    <row r="205" spans="2:8" ht="15.75">
      <c r="B205" s="70" t="s">
        <v>320</v>
      </c>
      <c r="C205" s="71">
        <v>2.3</v>
      </c>
      <c r="H205" s="71"/>
    </row>
    <row r="206" spans="2:8" ht="15.75">
      <c r="B206" s="70"/>
      <c r="H206" s="80"/>
    </row>
    <row r="207" spans="1:17" s="83" customFormat="1" ht="117" customHeight="1">
      <c r="A207" s="57" t="s">
        <v>351</v>
      </c>
      <c r="B207" s="70" t="s">
        <v>96</v>
      </c>
      <c r="C207" s="71"/>
      <c r="D207" s="71"/>
      <c r="E207" s="166"/>
      <c r="F207" s="71"/>
      <c r="G207" s="151"/>
      <c r="H207" s="80"/>
      <c r="I207" s="81"/>
      <c r="J207" s="82"/>
      <c r="M207" s="84"/>
      <c r="N207" s="84"/>
      <c r="O207" s="84"/>
      <c r="Q207" s="127"/>
    </row>
    <row r="208" spans="1:17" ht="15.75">
      <c r="A208" s="92"/>
      <c r="B208" s="70"/>
      <c r="C208" s="78"/>
      <c r="D208" s="78"/>
      <c r="F208" s="78"/>
      <c r="G208" s="155"/>
      <c r="H208" s="83"/>
      <c r="Q208" s="129"/>
    </row>
    <row r="209" spans="2:8" ht="15.75">
      <c r="B209" s="70" t="s">
        <v>320</v>
      </c>
      <c r="C209" s="71">
        <v>8.6</v>
      </c>
      <c r="H209" s="71"/>
    </row>
    <row r="210" spans="2:8" ht="15.75">
      <c r="B210" s="70"/>
      <c r="H210" s="80"/>
    </row>
    <row r="211" spans="1:17" ht="96" customHeight="1">
      <c r="A211" s="101" t="s">
        <v>352</v>
      </c>
      <c r="B211" s="102" t="s">
        <v>133</v>
      </c>
      <c r="C211" s="103"/>
      <c r="D211" s="103"/>
      <c r="H211" s="80"/>
      <c r="Q211" s="130"/>
    </row>
    <row r="212" spans="1:17" ht="15.75">
      <c r="A212" s="104"/>
      <c r="B212" s="102"/>
      <c r="C212" s="103"/>
      <c r="D212" s="103"/>
      <c r="H212" s="80"/>
      <c r="Q212" s="130"/>
    </row>
    <row r="213" spans="1:17" ht="15.75">
      <c r="A213" s="101"/>
      <c r="B213" s="102" t="s">
        <v>320</v>
      </c>
      <c r="C213" s="103">
        <f>43.75*1-C221</f>
        <v>35.55</v>
      </c>
      <c r="D213" s="103"/>
      <c r="H213" s="71"/>
      <c r="Q213" s="130"/>
    </row>
    <row r="214" spans="1:17" ht="15.75" hidden="1">
      <c r="A214" s="101"/>
      <c r="B214" s="102"/>
      <c r="C214" s="103"/>
      <c r="D214" s="103"/>
      <c r="H214" s="80"/>
      <c r="Q214" s="130"/>
    </row>
    <row r="215" spans="1:17" s="83" customFormat="1" ht="25.5" hidden="1">
      <c r="A215" s="101" t="s">
        <v>353</v>
      </c>
      <c r="B215" s="102" t="s">
        <v>8</v>
      </c>
      <c r="C215" s="103"/>
      <c r="D215" s="103"/>
      <c r="E215" s="166"/>
      <c r="F215" s="71"/>
      <c r="G215" s="151"/>
      <c r="H215" s="80"/>
      <c r="Q215" s="130"/>
    </row>
    <row r="216" spans="1:17" ht="15.75" hidden="1">
      <c r="A216" s="104"/>
      <c r="B216" s="102"/>
      <c r="C216" s="105"/>
      <c r="D216" s="105"/>
      <c r="F216" s="78"/>
      <c r="G216" s="155"/>
      <c r="H216" s="83"/>
      <c r="I216" s="60"/>
      <c r="J216" s="60"/>
      <c r="M216" s="60"/>
      <c r="N216" s="60"/>
      <c r="O216" s="60"/>
      <c r="Q216" s="131"/>
    </row>
    <row r="217" spans="1:17" ht="15.75" hidden="1">
      <c r="A217" s="101"/>
      <c r="B217" s="102" t="s">
        <v>320</v>
      </c>
      <c r="C217" s="174">
        <f>43.75*0</f>
        <v>0</v>
      </c>
      <c r="D217" s="103"/>
      <c r="H217" s="71"/>
      <c r="I217" s="60"/>
      <c r="J217" s="60"/>
      <c r="M217" s="60"/>
      <c r="N217" s="60"/>
      <c r="O217" s="60"/>
      <c r="Q217" s="130"/>
    </row>
    <row r="218" spans="1:17" ht="15.75">
      <c r="A218" s="101"/>
      <c r="B218" s="102"/>
      <c r="C218" s="103"/>
      <c r="D218" s="103"/>
      <c r="H218" s="80"/>
      <c r="I218" s="60"/>
      <c r="J218" s="60"/>
      <c r="M218" s="60"/>
      <c r="N218" s="60"/>
      <c r="O218" s="60"/>
      <c r="Q218" s="130"/>
    </row>
    <row r="219" spans="1:8" ht="63.75">
      <c r="A219" s="57" t="s">
        <v>354</v>
      </c>
      <c r="B219" s="70" t="s">
        <v>372</v>
      </c>
      <c r="H219" s="80"/>
    </row>
    <row r="220" spans="1:8" ht="15.75">
      <c r="A220" s="92"/>
      <c r="B220" s="70"/>
      <c r="H220" s="80"/>
    </row>
    <row r="221" spans="2:8" ht="15.75">
      <c r="B221" s="70" t="s">
        <v>320</v>
      </c>
      <c r="C221" s="71">
        <f>0.2*(C109+41)</f>
        <v>8.200000000000001</v>
      </c>
      <c r="H221" s="71"/>
    </row>
    <row r="222" spans="2:8" ht="15.75" hidden="1">
      <c r="B222" s="70"/>
      <c r="H222" s="80"/>
    </row>
    <row r="223" spans="1:8" ht="106.5" customHeight="1" hidden="1">
      <c r="A223" s="57" t="s">
        <v>355</v>
      </c>
      <c r="B223" s="23" t="s">
        <v>46</v>
      </c>
      <c r="H223" s="80"/>
    </row>
    <row r="224" spans="1:8" ht="15.75" hidden="1">
      <c r="A224" s="92"/>
      <c r="B224" s="93"/>
      <c r="H224" s="80"/>
    </row>
    <row r="225" spans="2:8" ht="15.75" hidden="1">
      <c r="B225" s="70" t="s">
        <v>326</v>
      </c>
      <c r="C225" s="73">
        <f>C109</f>
        <v>0</v>
      </c>
      <c r="E225" s="127"/>
      <c r="H225" s="71"/>
    </row>
    <row r="226" spans="2:8" ht="15.75" hidden="1">
      <c r="B226" s="70"/>
      <c r="H226" s="71"/>
    </row>
    <row r="227" spans="1:8" ht="43.5" customHeight="1" hidden="1">
      <c r="A227" s="57" t="s">
        <v>47</v>
      </c>
      <c r="B227" s="23" t="s">
        <v>48</v>
      </c>
      <c r="H227" s="80"/>
    </row>
    <row r="228" spans="1:8" ht="15.75" hidden="1">
      <c r="A228" s="92"/>
      <c r="B228" s="93"/>
      <c r="H228" s="80"/>
    </row>
    <row r="229" spans="2:8" ht="15.75" hidden="1">
      <c r="B229" s="70" t="s">
        <v>326</v>
      </c>
      <c r="C229" s="73">
        <v>0</v>
      </c>
      <c r="H229" s="71"/>
    </row>
    <row r="230" spans="2:8" ht="15.75" hidden="1">
      <c r="B230" s="70"/>
      <c r="H230" s="80"/>
    </row>
    <row r="231" spans="1:8" ht="51" hidden="1">
      <c r="A231" s="57" t="s">
        <v>58</v>
      </c>
      <c r="B231" s="93" t="s">
        <v>172</v>
      </c>
      <c r="H231" s="80"/>
    </row>
    <row r="232" spans="1:8" ht="15.75" hidden="1">
      <c r="A232" s="92"/>
      <c r="B232" s="93"/>
      <c r="H232" s="80"/>
    </row>
    <row r="233" spans="2:8" ht="15.75" hidden="1">
      <c r="B233" s="70" t="s">
        <v>322</v>
      </c>
      <c r="C233" s="73">
        <f>C113</f>
        <v>0</v>
      </c>
      <c r="H233" s="71"/>
    </row>
    <row r="234" spans="2:8" ht="15.75" hidden="1">
      <c r="B234" s="70"/>
      <c r="H234" s="80"/>
    </row>
    <row r="235" spans="1:8" ht="25.5" hidden="1">
      <c r="A235" s="57" t="s">
        <v>58</v>
      </c>
      <c r="B235" s="93" t="s">
        <v>59</v>
      </c>
      <c r="H235" s="80"/>
    </row>
    <row r="236" spans="1:8" ht="15.75" hidden="1">
      <c r="A236" s="92"/>
      <c r="B236" s="93"/>
      <c r="H236" s="80"/>
    </row>
    <row r="237" spans="2:8" ht="15.75" hidden="1">
      <c r="B237" s="70" t="s">
        <v>326</v>
      </c>
      <c r="C237" s="73">
        <f>C117</f>
        <v>0</v>
      </c>
      <c r="E237" s="127"/>
      <c r="H237" s="71"/>
    </row>
    <row r="238" spans="2:8" ht="15.75">
      <c r="B238" s="70"/>
      <c r="H238" s="80"/>
    </row>
    <row r="239" spans="1:8" ht="38.25">
      <c r="A239" s="57" t="s">
        <v>28</v>
      </c>
      <c r="B239" s="93" t="s">
        <v>29</v>
      </c>
      <c r="H239" s="80"/>
    </row>
    <row r="240" spans="1:8" ht="15.75">
      <c r="A240" s="92"/>
      <c r="B240" s="93"/>
      <c r="H240" s="80"/>
    </row>
    <row r="241" spans="2:8" ht="15.75">
      <c r="B241" s="70" t="s">
        <v>326</v>
      </c>
      <c r="C241" s="71">
        <v>41</v>
      </c>
      <c r="H241" s="71"/>
    </row>
    <row r="242" spans="2:8" ht="15.75" hidden="1">
      <c r="B242" s="70"/>
      <c r="H242" s="80"/>
    </row>
    <row r="243" spans="1:8" ht="51" hidden="1">
      <c r="A243" s="57" t="s">
        <v>356</v>
      </c>
      <c r="B243" s="70" t="s">
        <v>17</v>
      </c>
      <c r="H243" s="80"/>
    </row>
    <row r="244" spans="2:8" ht="15.75" hidden="1">
      <c r="B244" s="70"/>
      <c r="H244" s="80"/>
    </row>
    <row r="245" spans="2:8" ht="15.75" hidden="1">
      <c r="B245" s="70" t="s">
        <v>326</v>
      </c>
      <c r="C245" s="73">
        <v>0</v>
      </c>
      <c r="H245" s="71"/>
    </row>
    <row r="246" spans="2:8" ht="15.75" hidden="1">
      <c r="B246" s="70"/>
      <c r="H246" s="80"/>
    </row>
    <row r="247" spans="1:8" ht="51" hidden="1">
      <c r="A247" s="57" t="s">
        <v>357</v>
      </c>
      <c r="B247" s="70" t="s">
        <v>18</v>
      </c>
      <c r="H247" s="80"/>
    </row>
    <row r="248" spans="2:8" ht="15.75" hidden="1">
      <c r="B248" s="70"/>
      <c r="H248" s="80"/>
    </row>
    <row r="249" spans="2:8" ht="15.75" hidden="1">
      <c r="B249" s="70" t="s">
        <v>326</v>
      </c>
      <c r="C249" s="73">
        <v>0</v>
      </c>
      <c r="E249" s="127"/>
      <c r="H249" s="71"/>
    </row>
    <row r="250" spans="2:8" ht="15.75">
      <c r="B250" s="70"/>
      <c r="H250" s="80"/>
    </row>
    <row r="251" spans="1:8" ht="51">
      <c r="A251" s="57" t="s">
        <v>11</v>
      </c>
      <c r="B251" s="70" t="s">
        <v>134</v>
      </c>
      <c r="H251" s="80"/>
    </row>
    <row r="252" spans="2:8" ht="15.75">
      <c r="B252" s="70"/>
      <c r="H252" s="80"/>
    </row>
    <row r="253" spans="2:8" ht="15.75">
      <c r="B253" s="70" t="s">
        <v>320</v>
      </c>
      <c r="C253" s="71">
        <f>55.2-C217</f>
        <v>55.2</v>
      </c>
      <c r="H253" s="71"/>
    </row>
    <row r="254" spans="2:8" ht="15.75" hidden="1">
      <c r="B254" s="70"/>
      <c r="H254" s="80"/>
    </row>
    <row r="255" spans="1:8" ht="51" hidden="1">
      <c r="A255" s="57" t="s">
        <v>12</v>
      </c>
      <c r="B255" s="70" t="s">
        <v>110</v>
      </c>
      <c r="H255" s="80"/>
    </row>
    <row r="256" spans="2:8" ht="15.75" hidden="1">
      <c r="B256" s="70"/>
      <c r="H256" s="80"/>
    </row>
    <row r="257" spans="2:8" ht="15.75" hidden="1">
      <c r="B257" s="70" t="s">
        <v>326</v>
      </c>
      <c r="C257" s="73">
        <f>C105/0.15</f>
        <v>0</v>
      </c>
      <c r="H257" s="71"/>
    </row>
    <row r="258" spans="2:8" ht="15.75">
      <c r="B258" s="70"/>
      <c r="H258" s="80"/>
    </row>
    <row r="259" spans="1:8" ht="25.5">
      <c r="A259" s="57" t="s">
        <v>30</v>
      </c>
      <c r="B259" s="70" t="s">
        <v>343</v>
      </c>
      <c r="H259" s="80"/>
    </row>
    <row r="260" spans="2:8" ht="15.75">
      <c r="B260" s="70"/>
      <c r="H260" s="80"/>
    </row>
    <row r="261" spans="2:8" ht="15.75">
      <c r="B261" s="70" t="s">
        <v>344</v>
      </c>
      <c r="C261" s="71">
        <v>1</v>
      </c>
      <c r="H261" s="71"/>
    </row>
    <row r="262" spans="2:8" ht="15.75">
      <c r="B262" s="70"/>
      <c r="H262" s="80"/>
    </row>
    <row r="263" spans="1:17" s="83" customFormat="1" ht="63.75">
      <c r="A263" s="57" t="s">
        <v>31</v>
      </c>
      <c r="B263" s="70" t="s">
        <v>234</v>
      </c>
      <c r="C263" s="71"/>
      <c r="D263" s="71"/>
      <c r="E263" s="166"/>
      <c r="F263" s="71"/>
      <c r="G263" s="151"/>
      <c r="H263" s="80"/>
      <c r="I263" s="81"/>
      <c r="J263" s="82"/>
      <c r="M263" s="84"/>
      <c r="N263" s="84"/>
      <c r="O263" s="84"/>
      <c r="Q263" s="127"/>
    </row>
    <row r="264" spans="2:17" ht="15.75">
      <c r="B264" s="70"/>
      <c r="C264" s="78"/>
      <c r="D264" s="78"/>
      <c r="E264" s="170"/>
      <c r="F264" s="78"/>
      <c r="G264" s="155"/>
      <c r="H264" s="83"/>
      <c r="Q264" s="129"/>
    </row>
    <row r="265" spans="2:8" ht="15.75">
      <c r="B265" s="70" t="s">
        <v>341</v>
      </c>
      <c r="H265" s="71"/>
    </row>
    <row r="266" spans="2:8" ht="15.75">
      <c r="B266" s="70"/>
      <c r="H266" s="80"/>
    </row>
    <row r="267" spans="1:17" s="10" customFormat="1" ht="15.75">
      <c r="A267" s="57"/>
      <c r="B267" s="79" t="s">
        <v>321</v>
      </c>
      <c r="C267" s="75"/>
      <c r="D267" s="75"/>
      <c r="E267" s="167"/>
      <c r="F267" s="75"/>
      <c r="G267" s="148"/>
      <c r="H267" s="67"/>
      <c r="I267" s="35"/>
      <c r="J267" s="31"/>
      <c r="M267" s="39"/>
      <c r="N267" s="39"/>
      <c r="O267" s="39"/>
      <c r="Q267" s="128"/>
    </row>
    <row r="268" spans="1:17" s="10" customFormat="1" ht="15.75" hidden="1">
      <c r="A268" s="57"/>
      <c r="B268" s="79"/>
      <c r="C268" s="75"/>
      <c r="D268" s="75"/>
      <c r="E268" s="167"/>
      <c r="F268" s="75"/>
      <c r="G268" s="148"/>
      <c r="H268" s="67"/>
      <c r="I268" s="35"/>
      <c r="J268" s="31"/>
      <c r="M268" s="39"/>
      <c r="N268" s="39"/>
      <c r="O268" s="39"/>
      <c r="Q268" s="128"/>
    </row>
    <row r="269" spans="1:17" s="10" customFormat="1" ht="15.75" customHeight="1" hidden="1">
      <c r="A269" s="16" t="s">
        <v>345</v>
      </c>
      <c r="B269" s="12" t="s">
        <v>36</v>
      </c>
      <c r="C269" s="64"/>
      <c r="E269" s="163"/>
      <c r="G269" s="147"/>
      <c r="H269" s="71"/>
      <c r="I269" s="35"/>
      <c r="J269" s="31"/>
      <c r="M269" s="39"/>
      <c r="N269" s="39"/>
      <c r="O269" s="39"/>
      <c r="Q269" s="136"/>
    </row>
    <row r="270" ht="15.75" customHeight="1" hidden="1">
      <c r="H270" s="80"/>
    </row>
    <row r="271" spans="1:15" ht="63.75" hidden="1">
      <c r="A271" s="57" t="s">
        <v>358</v>
      </c>
      <c r="B271" s="70" t="s">
        <v>60</v>
      </c>
      <c r="C271" s="94"/>
      <c r="H271" s="80"/>
      <c r="I271" s="60"/>
      <c r="J271" s="60"/>
      <c r="M271" s="60"/>
      <c r="N271" s="60"/>
      <c r="O271" s="60"/>
    </row>
    <row r="272" spans="2:15" ht="15.75" hidden="1">
      <c r="B272" s="70"/>
      <c r="C272" s="94"/>
      <c r="H272" s="80"/>
      <c r="I272" s="60"/>
      <c r="J272" s="60"/>
      <c r="M272" s="60"/>
      <c r="N272" s="60"/>
      <c r="O272" s="60"/>
    </row>
    <row r="273" spans="2:15" ht="15.75" hidden="1">
      <c r="B273" s="70" t="s">
        <v>320</v>
      </c>
      <c r="C273" s="96">
        <v>0</v>
      </c>
      <c r="H273" s="71"/>
      <c r="I273" s="60"/>
      <c r="J273" s="60"/>
      <c r="M273" s="60"/>
      <c r="N273" s="60"/>
      <c r="O273" s="60"/>
    </row>
    <row r="274" ht="15.75" customHeight="1" hidden="1">
      <c r="H274" s="80"/>
    </row>
    <row r="275" spans="1:17" ht="15.75" customHeight="1" hidden="1">
      <c r="A275" s="65"/>
      <c r="B275" s="12" t="s">
        <v>61</v>
      </c>
      <c r="C275" s="75"/>
      <c r="D275" s="75"/>
      <c r="E275" s="167"/>
      <c r="F275" s="75"/>
      <c r="G275" s="148"/>
      <c r="Q275" s="128"/>
    </row>
    <row r="276" spans="1:17" ht="15.75" customHeight="1">
      <c r="A276" s="65"/>
      <c r="B276" s="12"/>
      <c r="C276" s="75"/>
      <c r="D276" s="75"/>
      <c r="E276" s="167"/>
      <c r="F276" s="75"/>
      <c r="G276" s="148"/>
      <c r="Q276" s="128"/>
    </row>
    <row r="277" spans="1:17" ht="15.75">
      <c r="A277" s="16" t="s">
        <v>345</v>
      </c>
      <c r="B277" s="12" t="s">
        <v>318</v>
      </c>
      <c r="C277" s="64"/>
      <c r="D277" s="10"/>
      <c r="E277" s="163"/>
      <c r="F277" s="10"/>
      <c r="G277" s="147"/>
      <c r="H277" s="10"/>
      <c r="Q277" s="136"/>
    </row>
    <row r="278" spans="1:17" ht="15.75">
      <c r="A278" s="16"/>
      <c r="B278" s="12"/>
      <c r="C278" s="64"/>
      <c r="D278" s="10"/>
      <c r="E278" s="163"/>
      <c r="F278" s="10"/>
      <c r="G278" s="147"/>
      <c r="H278" s="10"/>
      <c r="Q278" s="136"/>
    </row>
    <row r="279" spans="1:8" ht="67.5" customHeight="1">
      <c r="A279" s="57" t="s">
        <v>0</v>
      </c>
      <c r="B279" s="95" t="s">
        <v>2</v>
      </c>
      <c r="H279" s="80"/>
    </row>
    <row r="280" spans="2:8" ht="15.75">
      <c r="B280" s="70"/>
      <c r="H280" s="80"/>
    </row>
    <row r="281" spans="2:8" ht="15.75">
      <c r="B281" s="70" t="s">
        <v>322</v>
      </c>
      <c r="C281" s="71">
        <v>20</v>
      </c>
      <c r="H281" s="71"/>
    </row>
    <row r="282" spans="2:8" ht="15.75" hidden="1">
      <c r="B282" s="70"/>
      <c r="H282" s="71"/>
    </row>
    <row r="283" spans="1:13" ht="89.25" hidden="1">
      <c r="A283" s="57" t="s">
        <v>1</v>
      </c>
      <c r="B283" s="95" t="s">
        <v>3</v>
      </c>
      <c r="H283" s="80"/>
      <c r="K283" s="13"/>
      <c r="M283" s="95"/>
    </row>
    <row r="284" spans="2:8" ht="15.75" hidden="1">
      <c r="B284" s="70"/>
      <c r="H284" s="80"/>
    </row>
    <row r="285" spans="2:8" ht="15.75" hidden="1">
      <c r="B285" s="70" t="s">
        <v>322</v>
      </c>
      <c r="C285" s="73">
        <v>0</v>
      </c>
      <c r="H285" s="71"/>
    </row>
    <row r="286" spans="1:17" ht="15.75" hidden="1">
      <c r="A286" s="16"/>
      <c r="B286" s="12"/>
      <c r="C286" s="64"/>
      <c r="D286" s="10"/>
      <c r="E286" s="163"/>
      <c r="F286" s="10"/>
      <c r="G286" s="147"/>
      <c r="H286" s="10"/>
      <c r="Q286" s="136"/>
    </row>
    <row r="287" spans="1:8" ht="67.5" customHeight="1" hidden="1">
      <c r="A287" s="57" t="s">
        <v>358</v>
      </c>
      <c r="B287" s="95" t="s">
        <v>221</v>
      </c>
      <c r="H287" s="80"/>
    </row>
    <row r="288" spans="2:8" ht="15.75" hidden="1">
      <c r="B288" s="70"/>
      <c r="H288" s="80"/>
    </row>
    <row r="289" spans="2:8" ht="15.75" hidden="1">
      <c r="B289" s="70" t="s">
        <v>322</v>
      </c>
      <c r="C289" s="73">
        <v>0</v>
      </c>
      <c r="H289" s="71"/>
    </row>
    <row r="290" spans="2:8" ht="15.75" hidden="1">
      <c r="B290" s="70"/>
      <c r="H290" s="71"/>
    </row>
    <row r="291" spans="1:13" ht="89.25" hidden="1">
      <c r="A291" s="57" t="s">
        <v>248</v>
      </c>
      <c r="B291" s="95" t="s">
        <v>249</v>
      </c>
      <c r="H291" s="80"/>
      <c r="K291" s="13"/>
      <c r="M291" s="95"/>
    </row>
    <row r="292" spans="2:8" ht="15.75" hidden="1">
      <c r="B292" s="70"/>
      <c r="H292" s="80"/>
    </row>
    <row r="293" spans="2:8" ht="15.75" hidden="1">
      <c r="B293" s="70" t="s">
        <v>322</v>
      </c>
      <c r="C293" s="73">
        <v>0</v>
      </c>
      <c r="H293" s="71"/>
    </row>
    <row r="294" spans="2:8" ht="15.75" hidden="1">
      <c r="B294" s="70"/>
      <c r="C294" s="73"/>
      <c r="H294" s="71"/>
    </row>
    <row r="295" spans="1:13" ht="89.25" hidden="1">
      <c r="A295" s="57" t="s">
        <v>205</v>
      </c>
      <c r="B295" s="95" t="s">
        <v>206</v>
      </c>
      <c r="H295" s="80"/>
      <c r="K295" s="13"/>
      <c r="M295" s="95"/>
    </row>
    <row r="296" spans="2:8" ht="15.75" hidden="1">
      <c r="B296" s="70"/>
      <c r="H296" s="80"/>
    </row>
    <row r="297" spans="2:8" ht="15.75" hidden="1">
      <c r="B297" s="70" t="s">
        <v>322</v>
      </c>
      <c r="C297" s="73">
        <v>0</v>
      </c>
      <c r="E297" s="127"/>
      <c r="H297" s="71"/>
    </row>
    <row r="298" spans="2:8" ht="15.75" hidden="1">
      <c r="B298" s="70"/>
      <c r="H298" s="71"/>
    </row>
    <row r="299" spans="1:11" ht="63.75" hidden="1">
      <c r="A299" s="57" t="s">
        <v>98</v>
      </c>
      <c r="B299" s="95" t="s">
        <v>99</v>
      </c>
      <c r="H299" s="80"/>
      <c r="K299" s="70"/>
    </row>
    <row r="300" spans="2:8" ht="15.75" hidden="1">
      <c r="B300" s="70"/>
      <c r="H300" s="80"/>
    </row>
    <row r="301" spans="2:17" ht="15.75" hidden="1">
      <c r="B301" s="70" t="s">
        <v>322</v>
      </c>
      <c r="C301" s="73">
        <v>0</v>
      </c>
      <c r="H301" s="71"/>
      <c r="Q301" s="139"/>
    </row>
    <row r="302" spans="2:8" ht="15.75" hidden="1">
      <c r="B302" s="70"/>
      <c r="C302" s="73"/>
      <c r="H302" s="71"/>
    </row>
    <row r="303" spans="1:8" ht="63.75" hidden="1">
      <c r="A303" s="57" t="s">
        <v>261</v>
      </c>
      <c r="B303" s="95" t="s">
        <v>263</v>
      </c>
      <c r="H303" s="80"/>
    </row>
    <row r="304" spans="2:8" ht="15.75" hidden="1">
      <c r="B304" s="70"/>
      <c r="H304" s="80"/>
    </row>
    <row r="305" spans="2:8" ht="15.75" hidden="1">
      <c r="B305" s="70" t="s">
        <v>322</v>
      </c>
      <c r="C305" s="73">
        <v>0</v>
      </c>
      <c r="H305" s="71"/>
    </row>
    <row r="306" spans="2:8" ht="15.75" hidden="1">
      <c r="B306" s="70"/>
      <c r="C306" s="73"/>
      <c r="H306" s="71"/>
    </row>
    <row r="307" spans="1:11" ht="63.75" hidden="1">
      <c r="A307" s="57" t="s">
        <v>33</v>
      </c>
      <c r="B307" s="95" t="s">
        <v>174</v>
      </c>
      <c r="H307" s="80"/>
      <c r="K307" s="13"/>
    </row>
    <row r="308" spans="2:8" ht="15.75" hidden="1">
      <c r="B308" s="70"/>
      <c r="H308" s="80"/>
    </row>
    <row r="309" spans="2:8" ht="15.75" hidden="1">
      <c r="B309" s="70" t="s">
        <v>322</v>
      </c>
      <c r="C309" s="73">
        <v>0</v>
      </c>
      <c r="E309" s="127"/>
      <c r="H309" s="71"/>
    </row>
    <row r="310" spans="2:8" ht="15.75" hidden="1">
      <c r="B310" s="70"/>
      <c r="C310" s="73"/>
      <c r="H310" s="71"/>
    </row>
    <row r="311" spans="1:13" ht="89.25" hidden="1">
      <c r="A311" s="57" t="s">
        <v>34</v>
      </c>
      <c r="B311" s="95" t="s">
        <v>204</v>
      </c>
      <c r="H311" s="80"/>
      <c r="K311" s="13"/>
      <c r="M311" s="95"/>
    </row>
    <row r="312" spans="2:8" ht="15.75" hidden="1">
      <c r="B312" s="70"/>
      <c r="H312" s="80"/>
    </row>
    <row r="313" spans="2:8" ht="15.75" hidden="1">
      <c r="B313" s="70" t="s">
        <v>322</v>
      </c>
      <c r="C313" s="73">
        <v>0</v>
      </c>
      <c r="E313" s="127"/>
      <c r="H313" s="71"/>
    </row>
    <row r="314" spans="1:17" ht="15.75" hidden="1">
      <c r="A314" s="16"/>
      <c r="B314" s="12"/>
      <c r="C314" s="64"/>
      <c r="D314" s="10"/>
      <c r="F314" s="10"/>
      <c r="G314" s="147"/>
      <c r="H314" s="10"/>
      <c r="Q314" s="136"/>
    </row>
    <row r="315" spans="1:11" ht="63.75" hidden="1">
      <c r="A315" s="57" t="s">
        <v>175</v>
      </c>
      <c r="B315" s="95" t="s">
        <v>62</v>
      </c>
      <c r="H315" s="80"/>
      <c r="K315" s="13"/>
    </row>
    <row r="316" spans="2:8" ht="15.75" hidden="1">
      <c r="B316" s="70"/>
      <c r="H316" s="80"/>
    </row>
    <row r="317" spans="2:8" ht="15.75" hidden="1">
      <c r="B317" s="70" t="s">
        <v>322</v>
      </c>
      <c r="C317" s="73">
        <v>0</v>
      </c>
      <c r="E317" s="127"/>
      <c r="H317" s="71"/>
    </row>
    <row r="318" spans="2:8" ht="15.75" hidden="1">
      <c r="B318" s="70"/>
      <c r="C318" s="73"/>
      <c r="H318" s="71"/>
    </row>
    <row r="319" spans="1:11" ht="89.25" hidden="1">
      <c r="A319" s="57" t="s">
        <v>302</v>
      </c>
      <c r="B319" s="95" t="s">
        <v>214</v>
      </c>
      <c r="H319" s="80"/>
      <c r="K319" s="13"/>
    </row>
    <row r="320" spans="2:8" ht="15.75" hidden="1">
      <c r="B320" s="70"/>
      <c r="H320" s="80"/>
    </row>
    <row r="321" spans="2:8" ht="15.75" hidden="1">
      <c r="B321" s="70" t="s">
        <v>322</v>
      </c>
      <c r="C321" s="73">
        <v>0</v>
      </c>
      <c r="H321" s="71"/>
    </row>
    <row r="322" spans="2:17" ht="15.75" hidden="1">
      <c r="B322" s="70"/>
      <c r="C322" s="73"/>
      <c r="H322" s="71"/>
      <c r="Q322" s="139"/>
    </row>
    <row r="323" spans="1:8" ht="63.75" hidden="1">
      <c r="A323" s="57" t="s">
        <v>303</v>
      </c>
      <c r="B323" s="95" t="s">
        <v>293</v>
      </c>
      <c r="H323" s="80"/>
    </row>
    <row r="324" spans="2:8" ht="15.75" hidden="1">
      <c r="B324" s="70"/>
      <c r="H324" s="80"/>
    </row>
    <row r="325" spans="2:8" ht="15.75" hidden="1">
      <c r="B325" s="70" t="s">
        <v>322</v>
      </c>
      <c r="C325" s="73">
        <v>0</v>
      </c>
      <c r="E325" s="127"/>
      <c r="H325" s="71"/>
    </row>
    <row r="326" spans="2:17" ht="15.75" hidden="1">
      <c r="B326" s="70"/>
      <c r="C326" s="73"/>
      <c r="H326" s="71"/>
      <c r="Q326" s="139"/>
    </row>
    <row r="327" spans="1:8" ht="63.75" hidden="1">
      <c r="A327" s="57" t="s">
        <v>82</v>
      </c>
      <c r="B327" s="95" t="s">
        <v>294</v>
      </c>
      <c r="H327" s="80"/>
    </row>
    <row r="328" spans="2:8" ht="15.75" hidden="1">
      <c r="B328" s="70"/>
      <c r="H328" s="80"/>
    </row>
    <row r="329" spans="2:8" ht="15.75" hidden="1">
      <c r="B329" s="70" t="s">
        <v>322</v>
      </c>
      <c r="C329" s="73">
        <v>0</v>
      </c>
      <c r="H329" s="71"/>
    </row>
    <row r="330" spans="2:8" ht="15.75" hidden="1">
      <c r="B330" s="70"/>
      <c r="C330" s="73"/>
      <c r="H330" s="71"/>
    </row>
    <row r="331" spans="1:11" ht="89.25" hidden="1">
      <c r="A331" s="57" t="s">
        <v>279</v>
      </c>
      <c r="B331" s="95" t="s">
        <v>215</v>
      </c>
      <c r="H331" s="80"/>
      <c r="K331" s="70"/>
    </row>
    <row r="332" spans="2:8" ht="15.75" hidden="1">
      <c r="B332" s="70"/>
      <c r="H332" s="80"/>
    </row>
    <row r="333" spans="2:8" ht="15.75" hidden="1">
      <c r="B333" s="70" t="s">
        <v>322</v>
      </c>
      <c r="C333" s="73">
        <v>0</v>
      </c>
      <c r="E333" s="127"/>
      <c r="H333" s="71"/>
    </row>
    <row r="334" spans="2:17" ht="15.75" hidden="1">
      <c r="B334" s="70"/>
      <c r="C334" s="73"/>
      <c r="H334" s="71"/>
      <c r="Q334" s="139"/>
    </row>
    <row r="335" spans="1:11" ht="76.5" hidden="1">
      <c r="A335" s="57" t="s">
        <v>359</v>
      </c>
      <c r="B335" s="95" t="s">
        <v>365</v>
      </c>
      <c r="H335" s="80"/>
      <c r="K335" s="70"/>
    </row>
    <row r="336" spans="2:11" ht="15.75" hidden="1">
      <c r="B336" s="95"/>
      <c r="H336" s="80"/>
      <c r="K336" s="70"/>
    </row>
    <row r="337" spans="2:8" ht="38.25" hidden="1">
      <c r="B337" s="70" t="s">
        <v>368</v>
      </c>
      <c r="H337" s="80"/>
    </row>
    <row r="338" spans="2:8" ht="15.75" hidden="1">
      <c r="B338" s="70" t="s">
        <v>322</v>
      </c>
      <c r="C338" s="73">
        <v>0</v>
      </c>
      <c r="H338" s="71"/>
    </row>
    <row r="339" spans="2:8" ht="15.75" hidden="1">
      <c r="B339" s="70"/>
      <c r="C339" s="73"/>
      <c r="H339" s="71"/>
    </row>
    <row r="340" spans="2:8" ht="25.5" hidden="1">
      <c r="B340" s="70" t="s">
        <v>363</v>
      </c>
      <c r="C340" s="73"/>
      <c r="H340" s="71"/>
    </row>
    <row r="341" spans="2:8" ht="15.75" hidden="1">
      <c r="B341" s="70" t="s">
        <v>326</v>
      </c>
      <c r="C341" s="73">
        <v>0</v>
      </c>
      <c r="H341" s="71"/>
    </row>
    <row r="342" spans="2:8" ht="15.75" hidden="1">
      <c r="B342" s="70"/>
      <c r="C342" s="73"/>
      <c r="H342" s="71"/>
    </row>
    <row r="343" spans="2:8" ht="76.5" hidden="1">
      <c r="B343" s="70" t="s">
        <v>369</v>
      </c>
      <c r="C343" s="73"/>
      <c r="H343" s="71"/>
    </row>
    <row r="344" spans="2:8" ht="15.75" hidden="1">
      <c r="B344" s="70" t="s">
        <v>364</v>
      </c>
      <c r="C344" s="73">
        <v>0</v>
      </c>
      <c r="H344" s="71"/>
    </row>
    <row r="345" spans="2:8" ht="15.75" hidden="1">
      <c r="B345" s="70"/>
      <c r="C345" s="73"/>
      <c r="H345" s="71"/>
    </row>
    <row r="346" spans="2:8" ht="51" hidden="1">
      <c r="B346" s="70" t="s">
        <v>366</v>
      </c>
      <c r="C346" s="73"/>
      <c r="H346" s="71"/>
    </row>
    <row r="347" spans="2:8" ht="15.75" hidden="1">
      <c r="B347" s="70" t="s">
        <v>323</v>
      </c>
      <c r="C347" s="73">
        <v>0</v>
      </c>
      <c r="E347" s="127"/>
      <c r="H347" s="71"/>
    </row>
    <row r="348" spans="2:8" ht="15.75" hidden="1">
      <c r="B348" s="70"/>
      <c r="C348" s="73"/>
      <c r="H348" s="71"/>
    </row>
    <row r="349" spans="2:8" ht="63.75" hidden="1">
      <c r="B349" s="70" t="s">
        <v>367</v>
      </c>
      <c r="C349" s="73"/>
      <c r="H349" s="71"/>
    </row>
    <row r="350" spans="2:8" ht="15.75" hidden="1">
      <c r="B350" s="70" t="s">
        <v>364</v>
      </c>
      <c r="C350" s="73">
        <v>0</v>
      </c>
      <c r="H350" s="71"/>
    </row>
    <row r="351" spans="2:17" ht="15.75" hidden="1">
      <c r="B351" s="70"/>
      <c r="H351" s="71"/>
      <c r="Q351" s="139"/>
    </row>
    <row r="352" spans="1:8" ht="63.75" hidden="1">
      <c r="A352" s="57" t="s">
        <v>265</v>
      </c>
      <c r="B352" s="95" t="s">
        <v>63</v>
      </c>
      <c r="H352" s="80"/>
    </row>
    <row r="353" spans="2:8" ht="15.75" hidden="1">
      <c r="B353" s="70"/>
      <c r="H353" s="80"/>
    </row>
    <row r="354" spans="2:8" ht="15.75" hidden="1">
      <c r="B354" s="70" t="s">
        <v>322</v>
      </c>
      <c r="C354" s="73">
        <v>0</v>
      </c>
      <c r="H354" s="71"/>
    </row>
    <row r="355" spans="2:17" ht="15.75" hidden="1">
      <c r="B355" s="70"/>
      <c r="H355" s="71"/>
      <c r="Q355" s="139"/>
    </row>
    <row r="356" spans="1:8" ht="63.75" hidden="1">
      <c r="A356" s="57" t="s">
        <v>266</v>
      </c>
      <c r="B356" s="95" t="s">
        <v>64</v>
      </c>
      <c r="H356" s="80"/>
    </row>
    <row r="357" spans="2:8" ht="15.75" hidden="1">
      <c r="B357" s="70"/>
      <c r="H357" s="80"/>
    </row>
    <row r="358" spans="2:8" ht="15.75" hidden="1">
      <c r="B358" s="70" t="s">
        <v>322</v>
      </c>
      <c r="C358" s="73">
        <v>0</v>
      </c>
      <c r="E358" s="127"/>
      <c r="H358" s="71"/>
    </row>
    <row r="359" spans="2:8" ht="15.75" hidden="1">
      <c r="B359" s="70"/>
      <c r="C359" s="73"/>
      <c r="H359" s="71"/>
    </row>
    <row r="360" spans="1:8" ht="63.75" hidden="1">
      <c r="A360" s="57" t="s">
        <v>267</v>
      </c>
      <c r="B360" s="95" t="s">
        <v>263</v>
      </c>
      <c r="H360" s="80"/>
    </row>
    <row r="361" spans="2:8" ht="15.75" hidden="1">
      <c r="B361" s="70"/>
      <c r="H361" s="80"/>
    </row>
    <row r="362" spans="2:8" ht="15.75" hidden="1">
      <c r="B362" s="70" t="s">
        <v>322</v>
      </c>
      <c r="C362" s="73">
        <v>0</v>
      </c>
      <c r="H362" s="71"/>
    </row>
    <row r="363" spans="2:8" ht="15.75" hidden="1">
      <c r="B363" s="70"/>
      <c r="C363" s="73"/>
      <c r="H363" s="71"/>
    </row>
    <row r="364" spans="1:17" s="8" customFormat="1" ht="63.75" hidden="1">
      <c r="A364" s="9" t="s">
        <v>268</v>
      </c>
      <c r="B364" s="13" t="s">
        <v>270</v>
      </c>
      <c r="C364" s="97"/>
      <c r="D364" s="6"/>
      <c r="E364" s="166"/>
      <c r="F364" s="6"/>
      <c r="G364" s="158"/>
      <c r="H364" s="22"/>
      <c r="I364" s="34"/>
      <c r="J364" s="30"/>
      <c r="M364" s="38"/>
      <c r="N364" s="38"/>
      <c r="O364" s="38"/>
      <c r="Q364" s="134"/>
    </row>
    <row r="365" spans="1:17" s="8" customFormat="1" ht="15.75" hidden="1">
      <c r="A365" s="9"/>
      <c r="B365" s="13"/>
      <c r="C365" s="97"/>
      <c r="D365" s="6"/>
      <c r="E365" s="166"/>
      <c r="F365" s="6"/>
      <c r="G365" s="158"/>
      <c r="H365" s="22"/>
      <c r="I365" s="34"/>
      <c r="J365" s="30"/>
      <c r="M365" s="38"/>
      <c r="N365" s="38"/>
      <c r="O365" s="38"/>
      <c r="Q365" s="134"/>
    </row>
    <row r="366" spans="1:17" s="8" customFormat="1" ht="15.75" hidden="1">
      <c r="A366" s="9"/>
      <c r="B366" s="13" t="s">
        <v>322</v>
      </c>
      <c r="C366" s="98">
        <v>0</v>
      </c>
      <c r="D366" s="6"/>
      <c r="E366" s="166"/>
      <c r="F366" s="6"/>
      <c r="G366" s="158"/>
      <c r="H366" s="6"/>
      <c r="I366" s="34"/>
      <c r="J366" s="30"/>
      <c r="M366" s="38"/>
      <c r="N366" s="38"/>
      <c r="O366" s="38"/>
      <c r="Q366" s="134"/>
    </row>
    <row r="367" spans="1:17" s="8" customFormat="1" ht="15.75" hidden="1">
      <c r="A367" s="11"/>
      <c r="B367" s="20"/>
      <c r="C367" s="20"/>
      <c r="D367" s="19"/>
      <c r="E367" s="166"/>
      <c r="F367" s="19"/>
      <c r="G367" s="159"/>
      <c r="H367" s="19"/>
      <c r="I367" s="34"/>
      <c r="J367" s="30"/>
      <c r="M367" s="38"/>
      <c r="N367" s="38"/>
      <c r="O367" s="38"/>
      <c r="Q367" s="140"/>
    </row>
    <row r="368" spans="1:17" s="8" customFormat="1" ht="63.75" hidden="1">
      <c r="A368" s="9" t="s">
        <v>305</v>
      </c>
      <c r="B368" s="13" t="s">
        <v>271</v>
      </c>
      <c r="C368" s="97"/>
      <c r="D368" s="6"/>
      <c r="E368" s="166"/>
      <c r="F368" s="6"/>
      <c r="G368" s="158"/>
      <c r="H368" s="22"/>
      <c r="I368" s="34"/>
      <c r="J368" s="30"/>
      <c r="M368" s="38"/>
      <c r="N368" s="38"/>
      <c r="O368" s="38"/>
      <c r="Q368" s="134"/>
    </row>
    <row r="369" spans="1:17" s="8" customFormat="1" ht="15.75" hidden="1">
      <c r="A369" s="9"/>
      <c r="B369" s="13"/>
      <c r="C369" s="97"/>
      <c r="D369" s="6"/>
      <c r="E369" s="166"/>
      <c r="F369" s="6"/>
      <c r="G369" s="158"/>
      <c r="H369" s="22"/>
      <c r="I369" s="34"/>
      <c r="J369" s="30"/>
      <c r="M369" s="38"/>
      <c r="N369" s="38"/>
      <c r="O369" s="38"/>
      <c r="Q369" s="134"/>
    </row>
    <row r="370" spans="1:17" s="8" customFormat="1" ht="15.75" hidden="1">
      <c r="A370" s="9"/>
      <c r="B370" s="13" t="s">
        <v>322</v>
      </c>
      <c r="C370" s="98">
        <v>0</v>
      </c>
      <c r="D370" s="6"/>
      <c r="E370" s="127"/>
      <c r="F370" s="6"/>
      <c r="G370" s="158"/>
      <c r="H370" s="6"/>
      <c r="I370" s="34"/>
      <c r="J370" s="30"/>
      <c r="M370" s="38"/>
      <c r="N370" s="38"/>
      <c r="O370" s="38"/>
      <c r="Q370" s="134"/>
    </row>
    <row r="371" spans="1:17" s="8" customFormat="1" ht="15.75" hidden="1">
      <c r="A371" s="9"/>
      <c r="B371" s="13"/>
      <c r="C371" s="97"/>
      <c r="D371" s="6"/>
      <c r="E371" s="166"/>
      <c r="F371" s="6"/>
      <c r="G371" s="158"/>
      <c r="H371" s="6"/>
      <c r="I371" s="34"/>
      <c r="J371" s="30"/>
      <c r="M371" s="38"/>
      <c r="N371" s="38"/>
      <c r="O371" s="38"/>
      <c r="Q371" s="134"/>
    </row>
    <row r="372" spans="1:17" s="8" customFormat="1" ht="76.5" hidden="1">
      <c r="A372" s="9" t="s">
        <v>269</v>
      </c>
      <c r="B372" s="13" t="s">
        <v>83</v>
      </c>
      <c r="C372" s="6"/>
      <c r="D372" s="6"/>
      <c r="E372" s="166"/>
      <c r="F372" s="6"/>
      <c r="G372" s="141"/>
      <c r="H372" s="22"/>
      <c r="Q372" s="134"/>
    </row>
    <row r="373" spans="1:17" s="8" customFormat="1" ht="15.75" hidden="1">
      <c r="A373" s="9"/>
      <c r="B373" s="13"/>
      <c r="C373" s="6"/>
      <c r="D373" s="6"/>
      <c r="E373" s="166"/>
      <c r="F373" s="6"/>
      <c r="G373" s="141"/>
      <c r="H373" s="22"/>
      <c r="Q373" s="134"/>
    </row>
    <row r="374" spans="1:17" s="8" customFormat="1" ht="15.75" hidden="1">
      <c r="A374" s="9"/>
      <c r="B374" s="13" t="s">
        <v>322</v>
      </c>
      <c r="C374" s="7">
        <v>0</v>
      </c>
      <c r="D374" s="6"/>
      <c r="E374" s="127"/>
      <c r="F374" s="6"/>
      <c r="G374" s="141"/>
      <c r="H374" s="6"/>
      <c r="Q374" s="134"/>
    </row>
    <row r="375" spans="1:17" s="8" customFormat="1" ht="15.75" hidden="1">
      <c r="A375" s="11"/>
      <c r="B375" s="20"/>
      <c r="C375" s="20"/>
      <c r="D375" s="19"/>
      <c r="E375" s="166"/>
      <c r="F375" s="19"/>
      <c r="G375" s="159"/>
      <c r="H375" s="19"/>
      <c r="I375" s="34"/>
      <c r="J375" s="30"/>
      <c r="M375" s="38"/>
      <c r="N375" s="38"/>
      <c r="O375" s="38"/>
      <c r="Q375" s="140"/>
    </row>
    <row r="376" spans="1:17" s="8" customFormat="1" ht="63.75" hidden="1">
      <c r="A376" s="9" t="s">
        <v>280</v>
      </c>
      <c r="B376" s="13" t="s">
        <v>274</v>
      </c>
      <c r="C376" s="97"/>
      <c r="D376" s="6"/>
      <c r="E376" s="166"/>
      <c r="F376" s="6"/>
      <c r="G376" s="158"/>
      <c r="H376" s="22"/>
      <c r="I376" s="34"/>
      <c r="J376" s="30"/>
      <c r="M376" s="38"/>
      <c r="N376" s="38"/>
      <c r="O376" s="38"/>
      <c r="Q376" s="134"/>
    </row>
    <row r="377" spans="1:17" s="8" customFormat="1" ht="15.75" hidden="1">
      <c r="A377" s="9"/>
      <c r="B377" s="13"/>
      <c r="C377" s="97"/>
      <c r="D377" s="6"/>
      <c r="E377" s="166"/>
      <c r="F377" s="6"/>
      <c r="G377" s="158"/>
      <c r="H377" s="22"/>
      <c r="I377" s="34"/>
      <c r="J377" s="30"/>
      <c r="M377" s="38"/>
      <c r="N377" s="38"/>
      <c r="O377" s="38"/>
      <c r="Q377" s="134"/>
    </row>
    <row r="378" spans="1:17" s="8" customFormat="1" ht="15.75" hidden="1">
      <c r="A378" s="9"/>
      <c r="B378" s="13" t="s">
        <v>322</v>
      </c>
      <c r="C378" s="98">
        <v>0</v>
      </c>
      <c r="D378" s="6"/>
      <c r="E378" s="166"/>
      <c r="F378" s="6"/>
      <c r="G378" s="158"/>
      <c r="H378" s="6"/>
      <c r="I378" s="34"/>
      <c r="J378" s="30"/>
      <c r="M378" s="38"/>
      <c r="N378" s="38"/>
      <c r="O378" s="38"/>
      <c r="Q378" s="134"/>
    </row>
    <row r="379" spans="1:17" s="8" customFormat="1" ht="15.75" hidden="1">
      <c r="A379" s="11"/>
      <c r="B379" s="20"/>
      <c r="C379" s="20"/>
      <c r="D379" s="19"/>
      <c r="E379" s="166"/>
      <c r="F379" s="19"/>
      <c r="G379" s="159"/>
      <c r="H379" s="19"/>
      <c r="I379" s="34"/>
      <c r="J379" s="21"/>
      <c r="M379" s="38"/>
      <c r="N379" s="38"/>
      <c r="O379" s="38"/>
      <c r="Q379" s="140"/>
    </row>
    <row r="380" spans="1:17" s="8" customFormat="1" ht="63.75" hidden="1">
      <c r="A380" s="9" t="s">
        <v>281</v>
      </c>
      <c r="B380" s="13" t="s">
        <v>272</v>
      </c>
      <c r="C380" s="97"/>
      <c r="D380" s="6"/>
      <c r="E380" s="166"/>
      <c r="F380" s="6"/>
      <c r="G380" s="158"/>
      <c r="H380" s="22"/>
      <c r="I380" s="34"/>
      <c r="J380" s="30"/>
      <c r="M380" s="38"/>
      <c r="N380" s="38"/>
      <c r="O380" s="38"/>
      <c r="Q380" s="134"/>
    </row>
    <row r="381" spans="1:17" s="8" customFormat="1" ht="15.75" hidden="1">
      <c r="A381" s="9"/>
      <c r="B381" s="13"/>
      <c r="C381" s="97"/>
      <c r="D381" s="6"/>
      <c r="E381" s="166"/>
      <c r="F381" s="6"/>
      <c r="G381" s="158"/>
      <c r="H381" s="22"/>
      <c r="I381" s="34"/>
      <c r="J381" s="30"/>
      <c r="M381" s="38"/>
      <c r="N381" s="38"/>
      <c r="O381" s="38"/>
      <c r="Q381" s="134"/>
    </row>
    <row r="382" spans="1:17" s="8" customFormat="1" ht="15.75" hidden="1">
      <c r="A382" s="9"/>
      <c r="B382" s="13" t="s">
        <v>322</v>
      </c>
      <c r="C382" s="98">
        <v>0</v>
      </c>
      <c r="D382" s="6"/>
      <c r="E382" s="166"/>
      <c r="F382" s="6"/>
      <c r="G382" s="158"/>
      <c r="H382" s="6"/>
      <c r="I382" s="34"/>
      <c r="J382" s="30"/>
      <c r="M382" s="38"/>
      <c r="N382" s="38"/>
      <c r="O382" s="38"/>
      <c r="Q382" s="134"/>
    </row>
    <row r="383" spans="1:17" s="8" customFormat="1" ht="15.75" hidden="1">
      <c r="A383" s="11"/>
      <c r="B383" s="20"/>
      <c r="C383" s="20"/>
      <c r="D383" s="19"/>
      <c r="E383" s="166"/>
      <c r="F383" s="19"/>
      <c r="G383" s="159"/>
      <c r="H383" s="19"/>
      <c r="I383" s="34"/>
      <c r="J383" s="30"/>
      <c r="M383" s="38"/>
      <c r="N383" s="38"/>
      <c r="O383" s="38"/>
      <c r="Q383" s="140"/>
    </row>
    <row r="384" spans="1:17" s="8" customFormat="1" ht="63.75" hidden="1">
      <c r="A384" s="9" t="s">
        <v>282</v>
      </c>
      <c r="B384" s="13" t="s">
        <v>273</v>
      </c>
      <c r="C384" s="97"/>
      <c r="D384" s="6"/>
      <c r="E384" s="166"/>
      <c r="F384" s="6"/>
      <c r="G384" s="158"/>
      <c r="H384" s="22"/>
      <c r="I384" s="34"/>
      <c r="J384" s="30"/>
      <c r="M384" s="38"/>
      <c r="N384" s="38"/>
      <c r="O384" s="38"/>
      <c r="Q384" s="134"/>
    </row>
    <row r="385" spans="1:17" s="8" customFormat="1" ht="15.75" hidden="1">
      <c r="A385" s="9"/>
      <c r="B385" s="13"/>
      <c r="C385" s="97"/>
      <c r="D385" s="6"/>
      <c r="E385" s="166"/>
      <c r="F385" s="6"/>
      <c r="G385" s="158"/>
      <c r="H385" s="22"/>
      <c r="I385" s="34"/>
      <c r="J385" s="30"/>
      <c r="M385" s="38"/>
      <c r="N385" s="38"/>
      <c r="O385" s="38"/>
      <c r="Q385" s="134"/>
    </row>
    <row r="386" spans="1:17" s="8" customFormat="1" ht="15.75" hidden="1">
      <c r="A386" s="9"/>
      <c r="B386" s="13" t="s">
        <v>322</v>
      </c>
      <c r="C386" s="98">
        <v>0</v>
      </c>
      <c r="D386" s="6"/>
      <c r="E386" s="166"/>
      <c r="F386" s="6"/>
      <c r="G386" s="158"/>
      <c r="H386" s="6"/>
      <c r="I386" s="34"/>
      <c r="J386" s="30"/>
      <c r="M386" s="38"/>
      <c r="N386" s="38"/>
      <c r="O386" s="38"/>
      <c r="Q386" s="134"/>
    </row>
    <row r="387" spans="1:17" s="8" customFormat="1" ht="15.75" hidden="1">
      <c r="A387" s="11"/>
      <c r="B387" s="20"/>
      <c r="C387" s="20"/>
      <c r="D387" s="19"/>
      <c r="E387" s="166"/>
      <c r="F387" s="19"/>
      <c r="G387" s="159"/>
      <c r="H387" s="19"/>
      <c r="I387" s="34"/>
      <c r="J387" s="30"/>
      <c r="M387" s="38"/>
      <c r="N387" s="38"/>
      <c r="O387" s="38"/>
      <c r="Q387" s="140"/>
    </row>
    <row r="388" spans="1:17" s="8" customFormat="1" ht="63.75" hidden="1">
      <c r="A388" s="9" t="s">
        <v>360</v>
      </c>
      <c r="B388" s="13" t="s">
        <v>275</v>
      </c>
      <c r="C388" s="97"/>
      <c r="D388" s="6"/>
      <c r="E388" s="166"/>
      <c r="F388" s="6"/>
      <c r="G388" s="158"/>
      <c r="H388" s="22"/>
      <c r="I388" s="34"/>
      <c r="J388" s="30"/>
      <c r="M388" s="38"/>
      <c r="N388" s="38"/>
      <c r="O388" s="38"/>
      <c r="Q388" s="134"/>
    </row>
    <row r="389" spans="1:17" s="8" customFormat="1" ht="15.75" hidden="1">
      <c r="A389" s="9"/>
      <c r="B389" s="13"/>
      <c r="C389" s="97"/>
      <c r="D389" s="6"/>
      <c r="E389" s="166"/>
      <c r="F389" s="6"/>
      <c r="G389" s="158"/>
      <c r="H389" s="22"/>
      <c r="I389" s="34"/>
      <c r="J389" s="30"/>
      <c r="M389" s="38"/>
      <c r="N389" s="38"/>
      <c r="O389" s="38"/>
      <c r="Q389" s="134"/>
    </row>
    <row r="390" spans="1:17" s="8" customFormat="1" ht="15.75" hidden="1">
      <c r="A390" s="9"/>
      <c r="B390" s="13" t="s">
        <v>322</v>
      </c>
      <c r="C390" s="98">
        <v>0</v>
      </c>
      <c r="D390" s="6"/>
      <c r="E390" s="166"/>
      <c r="F390" s="6"/>
      <c r="G390" s="158"/>
      <c r="H390" s="6"/>
      <c r="I390" s="34"/>
      <c r="J390" s="30"/>
      <c r="M390" s="38"/>
      <c r="N390" s="38"/>
      <c r="O390" s="38"/>
      <c r="Q390" s="134"/>
    </row>
    <row r="391" spans="1:17" s="8" customFormat="1" ht="15.75" hidden="1">
      <c r="A391" s="9"/>
      <c r="B391" s="13"/>
      <c r="C391" s="97"/>
      <c r="D391" s="6"/>
      <c r="E391" s="166"/>
      <c r="F391" s="6"/>
      <c r="G391" s="158"/>
      <c r="H391" s="22"/>
      <c r="I391" s="34"/>
      <c r="J391" s="30"/>
      <c r="M391" s="38"/>
      <c r="N391" s="38"/>
      <c r="O391" s="38"/>
      <c r="Q391" s="141"/>
    </row>
    <row r="392" spans="1:17" s="8" customFormat="1" ht="76.5" hidden="1">
      <c r="A392" s="9" t="s">
        <v>111</v>
      </c>
      <c r="B392" s="13" t="s">
        <v>264</v>
      </c>
      <c r="C392" s="97"/>
      <c r="D392" s="6"/>
      <c r="E392" s="166"/>
      <c r="F392" s="6"/>
      <c r="G392" s="158"/>
      <c r="H392" s="22"/>
      <c r="Q392" s="134"/>
    </row>
    <row r="393" spans="1:17" s="8" customFormat="1" ht="15.75" hidden="1">
      <c r="A393" s="9"/>
      <c r="B393" s="13"/>
      <c r="C393" s="97"/>
      <c r="D393" s="6"/>
      <c r="E393" s="166"/>
      <c r="F393" s="6"/>
      <c r="G393" s="158"/>
      <c r="H393" s="22"/>
      <c r="Q393" s="134"/>
    </row>
    <row r="394" spans="1:17" s="8" customFormat="1" ht="15.75" hidden="1">
      <c r="A394" s="9"/>
      <c r="B394" s="13" t="s">
        <v>322</v>
      </c>
      <c r="C394" s="98">
        <v>0</v>
      </c>
      <c r="D394" s="6"/>
      <c r="E394" s="166"/>
      <c r="F394" s="6"/>
      <c r="G394" s="158"/>
      <c r="H394" s="6"/>
      <c r="Q394" s="134"/>
    </row>
    <row r="395" spans="2:8" ht="15.75" hidden="1">
      <c r="B395" s="70"/>
      <c r="C395" s="73"/>
      <c r="H395" s="71"/>
    </row>
    <row r="396" spans="1:17" s="8" customFormat="1" ht="63.75" hidden="1">
      <c r="A396" s="9" t="s">
        <v>176</v>
      </c>
      <c r="B396" s="13" t="s">
        <v>276</v>
      </c>
      <c r="C396" s="97"/>
      <c r="D396" s="6"/>
      <c r="E396" s="166"/>
      <c r="F396" s="6"/>
      <c r="G396" s="158"/>
      <c r="H396" s="22"/>
      <c r="I396" s="34"/>
      <c r="J396" s="30"/>
      <c r="M396" s="38"/>
      <c r="N396" s="38"/>
      <c r="O396" s="38"/>
      <c r="Q396" s="134"/>
    </row>
    <row r="397" spans="1:17" s="8" customFormat="1" ht="15.75" hidden="1">
      <c r="A397" s="9"/>
      <c r="B397" s="13"/>
      <c r="C397" s="97"/>
      <c r="D397" s="6"/>
      <c r="E397" s="166"/>
      <c r="F397" s="6"/>
      <c r="G397" s="158"/>
      <c r="H397" s="22"/>
      <c r="I397" s="34"/>
      <c r="J397" s="30"/>
      <c r="M397" s="38"/>
      <c r="N397" s="38"/>
      <c r="O397" s="38"/>
      <c r="Q397" s="134"/>
    </row>
    <row r="398" spans="1:17" s="8" customFormat="1" ht="15.75" hidden="1">
      <c r="A398" s="9"/>
      <c r="B398" s="13" t="s">
        <v>322</v>
      </c>
      <c r="C398" s="98">
        <v>0</v>
      </c>
      <c r="D398" s="6"/>
      <c r="E398" s="166"/>
      <c r="F398" s="6"/>
      <c r="G398" s="158"/>
      <c r="H398" s="6"/>
      <c r="I398" s="34"/>
      <c r="J398" s="30"/>
      <c r="M398" s="38"/>
      <c r="N398" s="38"/>
      <c r="O398" s="38"/>
      <c r="Q398" s="134"/>
    </row>
    <row r="399" spans="1:17" s="8" customFormat="1" ht="15.75" hidden="1">
      <c r="A399" s="11"/>
      <c r="B399" s="20"/>
      <c r="C399" s="20"/>
      <c r="D399" s="19"/>
      <c r="E399" s="166"/>
      <c r="F399" s="19"/>
      <c r="G399" s="159"/>
      <c r="H399" s="19"/>
      <c r="I399" s="34"/>
      <c r="J399" s="30"/>
      <c r="M399" s="38"/>
      <c r="N399" s="38"/>
      <c r="O399" s="38"/>
      <c r="Q399" s="140"/>
    </row>
    <row r="400" spans="1:17" s="8" customFormat="1" ht="63.75" hidden="1">
      <c r="A400" s="9" t="s">
        <v>177</v>
      </c>
      <c r="B400" s="13" t="s">
        <v>277</v>
      </c>
      <c r="C400" s="97"/>
      <c r="D400" s="6"/>
      <c r="E400" s="166"/>
      <c r="F400" s="6"/>
      <c r="G400" s="158"/>
      <c r="H400" s="22"/>
      <c r="I400" s="34"/>
      <c r="J400" s="30"/>
      <c r="M400" s="38"/>
      <c r="N400" s="38"/>
      <c r="O400" s="38"/>
      <c r="Q400" s="134"/>
    </row>
    <row r="401" spans="1:17" s="8" customFormat="1" ht="15.75" hidden="1">
      <c r="A401" s="9"/>
      <c r="B401" s="13"/>
      <c r="C401" s="97"/>
      <c r="D401" s="6"/>
      <c r="E401" s="166"/>
      <c r="F401" s="6"/>
      <c r="G401" s="158"/>
      <c r="H401" s="22"/>
      <c r="I401" s="34"/>
      <c r="J401" s="30"/>
      <c r="M401" s="38"/>
      <c r="N401" s="38"/>
      <c r="O401" s="38"/>
      <c r="Q401" s="134"/>
    </row>
    <row r="402" spans="1:17" s="8" customFormat="1" ht="15.75" hidden="1">
      <c r="A402" s="9"/>
      <c r="B402" s="13" t="s">
        <v>322</v>
      </c>
      <c r="C402" s="98">
        <v>0</v>
      </c>
      <c r="D402" s="6"/>
      <c r="E402" s="166"/>
      <c r="F402" s="6"/>
      <c r="G402" s="158"/>
      <c r="H402" s="6"/>
      <c r="I402" s="34"/>
      <c r="J402" s="30"/>
      <c r="M402" s="38"/>
      <c r="N402" s="38"/>
      <c r="O402" s="38"/>
      <c r="Q402" s="134"/>
    </row>
    <row r="403" spans="1:17" s="8" customFormat="1" ht="15.75" hidden="1">
      <c r="A403" s="11"/>
      <c r="B403" s="20"/>
      <c r="C403" s="20"/>
      <c r="D403" s="19"/>
      <c r="E403" s="166"/>
      <c r="F403" s="19"/>
      <c r="G403" s="159"/>
      <c r="H403" s="19"/>
      <c r="I403" s="34"/>
      <c r="J403" s="30"/>
      <c r="M403" s="38"/>
      <c r="N403" s="38"/>
      <c r="O403" s="38"/>
      <c r="Q403" s="140"/>
    </row>
    <row r="404" spans="1:17" s="8" customFormat="1" ht="63.75" hidden="1">
      <c r="A404" s="9" t="s">
        <v>178</v>
      </c>
      <c r="B404" s="13" t="s">
        <v>304</v>
      </c>
      <c r="C404" s="97"/>
      <c r="D404" s="6"/>
      <c r="E404" s="166"/>
      <c r="F404" s="6"/>
      <c r="G404" s="158"/>
      <c r="H404" s="22"/>
      <c r="I404" s="34"/>
      <c r="J404" s="30"/>
      <c r="M404" s="38"/>
      <c r="N404" s="38"/>
      <c r="O404" s="38"/>
      <c r="Q404" s="134"/>
    </row>
    <row r="405" spans="1:17" s="8" customFormat="1" ht="15.75" hidden="1">
      <c r="A405" s="9"/>
      <c r="B405" s="13"/>
      <c r="C405" s="97"/>
      <c r="D405" s="6"/>
      <c r="E405" s="166"/>
      <c r="F405" s="6"/>
      <c r="G405" s="158"/>
      <c r="H405" s="22"/>
      <c r="I405" s="34"/>
      <c r="J405" s="30"/>
      <c r="M405" s="38"/>
      <c r="N405" s="38"/>
      <c r="O405" s="38"/>
      <c r="Q405" s="134"/>
    </row>
    <row r="406" spans="1:17" s="8" customFormat="1" ht="15.75" hidden="1">
      <c r="A406" s="9"/>
      <c r="B406" s="13" t="s">
        <v>322</v>
      </c>
      <c r="C406" s="98">
        <v>0</v>
      </c>
      <c r="D406" s="6"/>
      <c r="E406" s="166"/>
      <c r="F406" s="6"/>
      <c r="G406" s="158"/>
      <c r="H406" s="6"/>
      <c r="I406" s="34"/>
      <c r="J406" s="30"/>
      <c r="M406" s="38"/>
      <c r="N406" s="38"/>
      <c r="O406" s="38"/>
      <c r="Q406" s="134"/>
    </row>
    <row r="407" spans="1:17" s="8" customFormat="1" ht="15.75" hidden="1">
      <c r="A407" s="11"/>
      <c r="B407" s="20"/>
      <c r="C407" s="20"/>
      <c r="D407" s="19"/>
      <c r="E407" s="166"/>
      <c r="F407" s="19"/>
      <c r="G407" s="159"/>
      <c r="H407" s="19"/>
      <c r="I407" s="34"/>
      <c r="J407" s="30"/>
      <c r="M407" s="38"/>
      <c r="N407" s="38"/>
      <c r="O407" s="38"/>
      <c r="Q407" s="140"/>
    </row>
    <row r="408" spans="1:17" s="8" customFormat="1" ht="63.75" hidden="1">
      <c r="A408" s="9" t="s">
        <v>306</v>
      </c>
      <c r="B408" s="13" t="s">
        <v>278</v>
      </c>
      <c r="C408" s="97"/>
      <c r="D408" s="6"/>
      <c r="E408" s="166"/>
      <c r="F408" s="6"/>
      <c r="G408" s="158"/>
      <c r="H408" s="22"/>
      <c r="I408" s="34"/>
      <c r="J408" s="30"/>
      <c r="M408" s="38"/>
      <c r="N408" s="38"/>
      <c r="O408" s="38"/>
      <c r="Q408" s="134"/>
    </row>
    <row r="409" spans="1:17" s="8" customFormat="1" ht="15.75" hidden="1">
      <c r="A409" s="9"/>
      <c r="B409" s="13"/>
      <c r="C409" s="97"/>
      <c r="D409" s="6"/>
      <c r="E409" s="166"/>
      <c r="F409" s="6"/>
      <c r="G409" s="158"/>
      <c r="H409" s="22"/>
      <c r="I409" s="34"/>
      <c r="J409" s="30"/>
      <c r="M409" s="38"/>
      <c r="N409" s="38"/>
      <c r="O409" s="38"/>
      <c r="Q409" s="134"/>
    </row>
    <row r="410" spans="1:17" s="8" customFormat="1" ht="15.75" hidden="1">
      <c r="A410" s="9"/>
      <c r="B410" s="13" t="s">
        <v>322</v>
      </c>
      <c r="C410" s="98">
        <v>0</v>
      </c>
      <c r="D410" s="6"/>
      <c r="E410" s="166"/>
      <c r="F410" s="6"/>
      <c r="G410" s="158"/>
      <c r="H410" s="6"/>
      <c r="I410" s="34"/>
      <c r="J410" s="30"/>
      <c r="M410" s="38"/>
      <c r="N410" s="38"/>
      <c r="O410" s="38"/>
      <c r="Q410" s="134"/>
    </row>
    <row r="411" spans="2:15" ht="15.75" hidden="1">
      <c r="B411" s="70"/>
      <c r="H411" s="80"/>
      <c r="I411" s="60"/>
      <c r="J411" s="60"/>
      <c r="M411" s="60"/>
      <c r="N411" s="60"/>
      <c r="O411" s="60"/>
    </row>
    <row r="412" spans="1:15" ht="89.25" hidden="1">
      <c r="A412" s="57" t="s">
        <v>283</v>
      </c>
      <c r="B412" s="70" t="s">
        <v>262</v>
      </c>
      <c r="H412" s="80"/>
      <c r="I412" s="60"/>
      <c r="J412" s="60"/>
      <c r="M412" s="60"/>
      <c r="N412" s="60"/>
      <c r="O412" s="60"/>
    </row>
    <row r="413" spans="2:15" ht="15.75" hidden="1">
      <c r="B413" s="70"/>
      <c r="H413" s="80"/>
      <c r="I413" s="60"/>
      <c r="J413" s="60"/>
      <c r="M413" s="60"/>
      <c r="N413" s="60"/>
      <c r="O413" s="60"/>
    </row>
    <row r="414" spans="2:15" ht="15.75" hidden="1">
      <c r="B414" s="70" t="s">
        <v>322</v>
      </c>
      <c r="C414" s="73">
        <v>0</v>
      </c>
      <c r="E414" s="127"/>
      <c r="H414" s="71"/>
      <c r="I414" s="60"/>
      <c r="J414" s="60"/>
      <c r="M414" s="60"/>
      <c r="N414" s="60"/>
      <c r="O414" s="60"/>
    </row>
    <row r="415" spans="2:15" ht="15.75" hidden="1">
      <c r="B415" s="70"/>
      <c r="C415" s="73"/>
      <c r="H415" s="71"/>
      <c r="I415" s="60"/>
      <c r="J415" s="60"/>
      <c r="M415" s="60"/>
      <c r="N415" s="60"/>
      <c r="O415" s="60"/>
    </row>
    <row r="416" spans="1:17" s="8" customFormat="1" ht="76.5" hidden="1">
      <c r="A416" s="9" t="s">
        <v>179</v>
      </c>
      <c r="B416" s="13" t="s">
        <v>112</v>
      </c>
      <c r="C416" s="97"/>
      <c r="D416" s="6"/>
      <c r="E416" s="166"/>
      <c r="F416" s="6"/>
      <c r="G416" s="158"/>
      <c r="H416" s="22"/>
      <c r="I416" s="34"/>
      <c r="J416" s="30"/>
      <c r="M416" s="38"/>
      <c r="N416" s="38"/>
      <c r="O416" s="38"/>
      <c r="Q416" s="134"/>
    </row>
    <row r="417" spans="1:17" s="8" customFormat="1" ht="15.75" hidden="1">
      <c r="A417" s="9"/>
      <c r="B417" s="13"/>
      <c r="C417" s="97"/>
      <c r="D417" s="6"/>
      <c r="E417" s="166"/>
      <c r="F417" s="6"/>
      <c r="G417" s="158"/>
      <c r="H417" s="22"/>
      <c r="I417" s="34"/>
      <c r="J417" s="30"/>
      <c r="M417" s="38"/>
      <c r="N417" s="38"/>
      <c r="O417" s="38"/>
      <c r="Q417" s="134"/>
    </row>
    <row r="418" spans="1:17" s="8" customFormat="1" ht="15.75" hidden="1">
      <c r="A418" s="9"/>
      <c r="B418" s="13" t="s">
        <v>322</v>
      </c>
      <c r="C418" s="98">
        <v>0</v>
      </c>
      <c r="D418" s="6"/>
      <c r="E418" s="166"/>
      <c r="F418" s="6"/>
      <c r="G418" s="158"/>
      <c r="H418" s="6"/>
      <c r="I418" s="34"/>
      <c r="J418" s="30"/>
      <c r="M418" s="38"/>
      <c r="N418" s="38"/>
      <c r="O418" s="38"/>
      <c r="Q418" s="134"/>
    </row>
    <row r="419" spans="1:17" s="8" customFormat="1" ht="15.75" hidden="1">
      <c r="A419" s="9"/>
      <c r="B419" s="13"/>
      <c r="C419" s="98"/>
      <c r="D419" s="6"/>
      <c r="E419" s="166"/>
      <c r="F419" s="6"/>
      <c r="G419" s="158"/>
      <c r="H419" s="6"/>
      <c r="I419" s="34"/>
      <c r="J419" s="30"/>
      <c r="M419" s="38"/>
      <c r="N419" s="38"/>
      <c r="O419" s="38"/>
      <c r="Q419" s="134"/>
    </row>
    <row r="420" spans="1:17" s="8" customFormat="1" ht="102" hidden="1">
      <c r="A420" s="9" t="s">
        <v>180</v>
      </c>
      <c r="B420" s="13" t="s">
        <v>216</v>
      </c>
      <c r="C420" s="97"/>
      <c r="D420" s="6"/>
      <c r="E420" s="166"/>
      <c r="F420" s="6"/>
      <c r="G420" s="158"/>
      <c r="H420" s="22"/>
      <c r="I420" s="34"/>
      <c r="J420" s="30"/>
      <c r="K420" s="95"/>
      <c r="M420" s="38"/>
      <c r="N420" s="38"/>
      <c r="O420" s="38"/>
      <c r="Q420" s="134"/>
    </row>
    <row r="421" spans="1:17" s="8" customFormat="1" ht="15.75" hidden="1">
      <c r="A421" s="9"/>
      <c r="B421" s="13"/>
      <c r="C421" s="97"/>
      <c r="D421" s="6"/>
      <c r="E421" s="166"/>
      <c r="F421" s="6"/>
      <c r="G421" s="158"/>
      <c r="H421" s="22"/>
      <c r="I421" s="34"/>
      <c r="J421" s="30"/>
      <c r="M421" s="38"/>
      <c r="N421" s="38"/>
      <c r="O421" s="38"/>
      <c r="Q421" s="134"/>
    </row>
    <row r="422" spans="1:17" s="8" customFormat="1" ht="15.75" hidden="1">
      <c r="A422" s="9"/>
      <c r="B422" s="13" t="s">
        <v>322</v>
      </c>
      <c r="C422" s="98">
        <v>0</v>
      </c>
      <c r="D422" s="6"/>
      <c r="E422" s="127"/>
      <c r="F422" s="6"/>
      <c r="G422" s="158"/>
      <c r="H422" s="6"/>
      <c r="I422" s="34"/>
      <c r="J422" s="30"/>
      <c r="M422" s="38"/>
      <c r="N422" s="38"/>
      <c r="O422" s="38"/>
      <c r="Q422" s="134"/>
    </row>
    <row r="423" spans="1:17" s="8" customFormat="1" ht="15.75" hidden="1">
      <c r="A423" s="9"/>
      <c r="B423" s="13"/>
      <c r="C423" s="98"/>
      <c r="D423" s="6"/>
      <c r="E423" s="166"/>
      <c r="F423" s="6"/>
      <c r="G423" s="158"/>
      <c r="H423" s="6"/>
      <c r="I423" s="34"/>
      <c r="J423" s="30"/>
      <c r="M423" s="38"/>
      <c r="N423" s="38"/>
      <c r="O423" s="38"/>
      <c r="Q423" s="134"/>
    </row>
    <row r="424" spans="1:17" s="8" customFormat="1" ht="76.5" hidden="1">
      <c r="A424" s="9" t="s">
        <v>181</v>
      </c>
      <c r="B424" s="13" t="s">
        <v>182</v>
      </c>
      <c r="C424" s="97"/>
      <c r="D424" s="6"/>
      <c r="E424" s="166"/>
      <c r="F424" s="6"/>
      <c r="G424" s="158"/>
      <c r="H424" s="22"/>
      <c r="I424" s="34"/>
      <c r="J424" s="30"/>
      <c r="M424" s="38"/>
      <c r="N424" s="38"/>
      <c r="O424" s="38"/>
      <c r="Q424" s="134"/>
    </row>
    <row r="425" spans="1:17" s="8" customFormat="1" ht="15.75" hidden="1">
      <c r="A425" s="9"/>
      <c r="B425" s="13"/>
      <c r="C425" s="97"/>
      <c r="D425" s="6"/>
      <c r="E425" s="166"/>
      <c r="F425" s="6"/>
      <c r="G425" s="158"/>
      <c r="H425" s="22"/>
      <c r="I425" s="34"/>
      <c r="J425" s="30"/>
      <c r="M425" s="38"/>
      <c r="N425" s="38"/>
      <c r="O425" s="38"/>
      <c r="Q425" s="134"/>
    </row>
    <row r="426" spans="1:17" s="8" customFormat="1" ht="15.75" hidden="1">
      <c r="A426" s="9"/>
      <c r="B426" s="13" t="s">
        <v>322</v>
      </c>
      <c r="C426" s="98">
        <v>0</v>
      </c>
      <c r="D426" s="6"/>
      <c r="E426" s="127"/>
      <c r="F426" s="6"/>
      <c r="G426" s="158"/>
      <c r="H426" s="6"/>
      <c r="I426" s="34"/>
      <c r="J426" s="30"/>
      <c r="M426" s="38"/>
      <c r="N426" s="38"/>
      <c r="O426" s="38"/>
      <c r="Q426" s="134"/>
    </row>
    <row r="427" spans="1:17" s="8" customFormat="1" ht="15.75" hidden="1">
      <c r="A427" s="9"/>
      <c r="B427" s="13"/>
      <c r="C427" s="98"/>
      <c r="D427" s="6"/>
      <c r="E427" s="166"/>
      <c r="F427" s="6"/>
      <c r="G427" s="158"/>
      <c r="H427" s="6"/>
      <c r="I427" s="34"/>
      <c r="J427" s="30"/>
      <c r="M427" s="38"/>
      <c r="N427" s="38"/>
      <c r="O427" s="38"/>
      <c r="Q427" s="134"/>
    </row>
    <row r="428" spans="1:17" s="8" customFormat="1" ht="102" hidden="1">
      <c r="A428" s="9" t="s">
        <v>35</v>
      </c>
      <c r="B428" s="13" t="s">
        <v>217</v>
      </c>
      <c r="C428" s="97"/>
      <c r="D428" s="6"/>
      <c r="E428" s="166"/>
      <c r="F428" s="6"/>
      <c r="G428" s="158"/>
      <c r="H428" s="22"/>
      <c r="I428" s="34"/>
      <c r="J428" s="30"/>
      <c r="K428" s="95"/>
      <c r="M428" s="38"/>
      <c r="N428" s="38"/>
      <c r="O428" s="38"/>
      <c r="Q428" s="134"/>
    </row>
    <row r="429" spans="1:17" s="8" customFormat="1" ht="15.75" hidden="1">
      <c r="A429" s="9"/>
      <c r="B429" s="13"/>
      <c r="C429" s="97"/>
      <c r="D429" s="6"/>
      <c r="E429" s="166"/>
      <c r="F429" s="6"/>
      <c r="G429" s="158"/>
      <c r="H429" s="22"/>
      <c r="I429" s="34"/>
      <c r="J429" s="30"/>
      <c r="M429" s="38"/>
      <c r="N429" s="38"/>
      <c r="O429" s="38"/>
      <c r="Q429" s="134"/>
    </row>
    <row r="430" spans="1:17" s="8" customFormat="1" ht="15.75" hidden="1">
      <c r="A430" s="9"/>
      <c r="B430" s="13" t="s">
        <v>322</v>
      </c>
      <c r="C430" s="98">
        <v>0</v>
      </c>
      <c r="D430" s="6"/>
      <c r="E430" s="127"/>
      <c r="F430" s="6"/>
      <c r="G430" s="158"/>
      <c r="H430" s="6"/>
      <c r="I430" s="34"/>
      <c r="J430" s="30"/>
      <c r="M430" s="38"/>
      <c r="N430" s="38"/>
      <c r="O430" s="38"/>
      <c r="Q430" s="134"/>
    </row>
    <row r="431" spans="2:8" ht="15.75">
      <c r="B431" s="70"/>
      <c r="C431" s="85"/>
      <c r="H431" s="80"/>
    </row>
    <row r="432" spans="1:15" ht="57" customHeight="1">
      <c r="A432" s="57" t="s">
        <v>284</v>
      </c>
      <c r="B432" s="70" t="s">
        <v>14</v>
      </c>
      <c r="H432" s="80"/>
      <c r="I432" s="60"/>
      <c r="J432" s="60"/>
      <c r="M432" s="60"/>
      <c r="N432" s="60"/>
      <c r="O432" s="60"/>
    </row>
    <row r="433" spans="2:15" ht="15.75">
      <c r="B433" s="70"/>
      <c r="H433" s="80"/>
      <c r="I433" s="60"/>
      <c r="J433" s="60"/>
      <c r="M433" s="60"/>
      <c r="N433" s="60"/>
      <c r="O433" s="60"/>
    </row>
    <row r="434" spans="2:15" ht="15.75">
      <c r="B434" s="70" t="s">
        <v>15</v>
      </c>
      <c r="C434" s="71">
        <v>1</v>
      </c>
      <c r="E434" s="127"/>
      <c r="H434" s="71"/>
      <c r="I434" s="60"/>
      <c r="J434" s="60"/>
      <c r="M434" s="60"/>
      <c r="N434" s="60"/>
      <c r="O434" s="60"/>
    </row>
    <row r="435" spans="2:15" ht="15.75" hidden="1">
      <c r="B435" s="70"/>
      <c r="C435" s="73"/>
      <c r="H435" s="71"/>
      <c r="I435" s="60"/>
      <c r="J435" s="60"/>
      <c r="M435" s="60"/>
      <c r="N435" s="60"/>
      <c r="O435" s="60"/>
    </row>
    <row r="436" spans="1:17" s="8" customFormat="1" ht="102" hidden="1">
      <c r="A436" s="9" t="s">
        <v>285</v>
      </c>
      <c r="B436" s="13" t="s">
        <v>242</v>
      </c>
      <c r="C436" s="6"/>
      <c r="D436" s="6"/>
      <c r="E436" s="166"/>
      <c r="F436" s="6"/>
      <c r="G436" s="158"/>
      <c r="H436" s="22"/>
      <c r="I436" s="34"/>
      <c r="J436" s="30"/>
      <c r="M436" s="38"/>
      <c r="N436" s="38"/>
      <c r="O436" s="38"/>
      <c r="Q436" s="134"/>
    </row>
    <row r="437" spans="1:17" s="8" customFormat="1" ht="15.75" hidden="1">
      <c r="A437" s="9"/>
      <c r="B437" s="13"/>
      <c r="C437" s="6"/>
      <c r="D437" s="6"/>
      <c r="E437" s="166"/>
      <c r="F437" s="6"/>
      <c r="G437" s="158"/>
      <c r="H437" s="22"/>
      <c r="I437" s="34"/>
      <c r="J437" s="30"/>
      <c r="M437" s="38"/>
      <c r="N437" s="38"/>
      <c r="O437" s="38"/>
      <c r="Q437" s="134"/>
    </row>
    <row r="438" spans="1:17" s="8" customFormat="1" ht="15.75" hidden="1">
      <c r="A438" s="9"/>
      <c r="B438" s="13" t="s">
        <v>323</v>
      </c>
      <c r="C438" s="7">
        <v>0</v>
      </c>
      <c r="D438" s="6"/>
      <c r="E438" s="166"/>
      <c r="F438" s="6"/>
      <c r="G438" s="158"/>
      <c r="H438" s="6"/>
      <c r="I438" s="34"/>
      <c r="J438" s="30"/>
      <c r="M438" s="38"/>
      <c r="N438" s="38"/>
      <c r="O438" s="38"/>
      <c r="Q438" s="134"/>
    </row>
    <row r="439" spans="1:17" s="8" customFormat="1" ht="15.75" hidden="1">
      <c r="A439" s="9"/>
      <c r="B439" s="13"/>
      <c r="C439" s="7"/>
      <c r="D439" s="6"/>
      <c r="E439" s="166"/>
      <c r="F439" s="6"/>
      <c r="G439" s="158"/>
      <c r="H439" s="6"/>
      <c r="I439" s="34"/>
      <c r="J439" s="30"/>
      <c r="M439" s="38"/>
      <c r="N439" s="38"/>
      <c r="O439" s="38"/>
      <c r="Q439" s="134"/>
    </row>
    <row r="440" spans="1:17" s="8" customFormat="1" ht="89.25" hidden="1">
      <c r="A440" s="9" t="s">
        <v>286</v>
      </c>
      <c r="B440" s="13" t="s">
        <v>113</v>
      </c>
      <c r="C440" s="97"/>
      <c r="D440" s="6"/>
      <c r="E440" s="166"/>
      <c r="F440" s="6"/>
      <c r="G440" s="158"/>
      <c r="H440" s="22"/>
      <c r="I440" s="34"/>
      <c r="J440" s="30"/>
      <c r="M440" s="38"/>
      <c r="N440" s="38"/>
      <c r="O440" s="38"/>
      <c r="Q440" s="134"/>
    </row>
    <row r="441" spans="1:17" s="8" customFormat="1" ht="15.75" hidden="1">
      <c r="A441" s="9"/>
      <c r="B441" s="13"/>
      <c r="C441" s="97"/>
      <c r="D441" s="6"/>
      <c r="E441" s="166"/>
      <c r="F441" s="6"/>
      <c r="G441" s="158"/>
      <c r="H441" s="22"/>
      <c r="I441" s="34"/>
      <c r="J441" s="30"/>
      <c r="M441" s="38"/>
      <c r="N441" s="38"/>
      <c r="O441" s="38"/>
      <c r="Q441" s="134"/>
    </row>
    <row r="442" spans="1:17" s="8" customFormat="1" ht="15.75" hidden="1">
      <c r="A442" s="9"/>
      <c r="B442" s="13" t="s">
        <v>323</v>
      </c>
      <c r="C442" s="98">
        <v>0</v>
      </c>
      <c r="D442" s="6"/>
      <c r="E442" s="166"/>
      <c r="F442" s="6"/>
      <c r="G442" s="158"/>
      <c r="H442" s="6"/>
      <c r="I442" s="34"/>
      <c r="J442" s="30"/>
      <c r="M442" s="38"/>
      <c r="N442" s="38"/>
      <c r="O442" s="38"/>
      <c r="Q442" s="134"/>
    </row>
    <row r="443" spans="1:17" s="8" customFormat="1" ht="15.75" hidden="1">
      <c r="A443" s="9"/>
      <c r="B443" s="13"/>
      <c r="C443" s="7"/>
      <c r="D443" s="6"/>
      <c r="E443" s="166"/>
      <c r="F443" s="6"/>
      <c r="G443" s="158"/>
      <c r="H443" s="6"/>
      <c r="I443" s="34"/>
      <c r="J443" s="30"/>
      <c r="M443" s="38"/>
      <c r="N443" s="38"/>
      <c r="O443" s="38"/>
      <c r="Q443" s="134"/>
    </row>
    <row r="444" spans="1:17" s="8" customFormat="1" ht="89.25" hidden="1">
      <c r="A444" s="9" t="s">
        <v>287</v>
      </c>
      <c r="B444" s="13" t="s">
        <v>114</v>
      </c>
      <c r="C444" s="97"/>
      <c r="D444" s="6"/>
      <c r="E444" s="166"/>
      <c r="F444" s="6"/>
      <c r="G444" s="158"/>
      <c r="H444" s="22"/>
      <c r="I444" s="34"/>
      <c r="J444" s="30"/>
      <c r="M444" s="38"/>
      <c r="N444" s="38"/>
      <c r="O444" s="38"/>
      <c r="Q444" s="134"/>
    </row>
    <row r="445" spans="1:17" s="8" customFormat="1" ht="15.75" hidden="1">
      <c r="A445" s="9"/>
      <c r="B445" s="13"/>
      <c r="C445" s="97"/>
      <c r="D445" s="6"/>
      <c r="E445" s="166"/>
      <c r="F445" s="6"/>
      <c r="G445" s="158"/>
      <c r="H445" s="22"/>
      <c r="I445" s="34"/>
      <c r="J445" s="30"/>
      <c r="M445" s="38"/>
      <c r="N445" s="38"/>
      <c r="O445" s="38"/>
      <c r="Q445" s="134"/>
    </row>
    <row r="446" spans="1:17" s="8" customFormat="1" ht="15.75" hidden="1">
      <c r="A446" s="9"/>
      <c r="B446" s="13" t="s">
        <v>323</v>
      </c>
      <c r="C446" s="98">
        <v>0</v>
      </c>
      <c r="D446" s="6"/>
      <c r="E446" s="166"/>
      <c r="F446" s="6"/>
      <c r="G446" s="158"/>
      <c r="H446" s="6"/>
      <c r="I446" s="34"/>
      <c r="J446" s="30"/>
      <c r="M446" s="38"/>
      <c r="N446" s="38"/>
      <c r="O446" s="38"/>
      <c r="Q446" s="134"/>
    </row>
    <row r="447" spans="1:17" s="8" customFormat="1" ht="15.75" hidden="1">
      <c r="A447" s="9"/>
      <c r="B447" s="13"/>
      <c r="C447" s="7"/>
      <c r="D447" s="6"/>
      <c r="E447" s="166"/>
      <c r="F447" s="6"/>
      <c r="G447" s="158"/>
      <c r="H447" s="6"/>
      <c r="I447" s="34"/>
      <c r="J447" s="30"/>
      <c r="M447" s="38"/>
      <c r="N447" s="38"/>
      <c r="O447" s="38"/>
      <c r="Q447" s="134"/>
    </row>
    <row r="448" spans="1:17" s="8" customFormat="1" ht="89.25" hidden="1">
      <c r="A448" s="9" t="s">
        <v>121</v>
      </c>
      <c r="B448" s="13" t="s">
        <v>115</v>
      </c>
      <c r="C448" s="97"/>
      <c r="D448" s="6"/>
      <c r="E448" s="166"/>
      <c r="F448" s="6"/>
      <c r="G448" s="158"/>
      <c r="H448" s="22"/>
      <c r="I448" s="34"/>
      <c r="J448" s="30"/>
      <c r="M448" s="38"/>
      <c r="N448" s="38"/>
      <c r="O448" s="38"/>
      <c r="Q448" s="134"/>
    </row>
    <row r="449" spans="1:17" s="8" customFormat="1" ht="15.75" hidden="1">
      <c r="A449" s="9"/>
      <c r="B449" s="13"/>
      <c r="C449" s="97"/>
      <c r="D449" s="6"/>
      <c r="E449" s="166"/>
      <c r="F449" s="6"/>
      <c r="G449" s="158"/>
      <c r="H449" s="22"/>
      <c r="I449" s="34"/>
      <c r="J449" s="30"/>
      <c r="M449" s="38"/>
      <c r="N449" s="38"/>
      <c r="O449" s="38"/>
      <c r="Q449" s="134"/>
    </row>
    <row r="450" spans="1:17" s="8" customFormat="1" ht="15.75" hidden="1">
      <c r="A450" s="9"/>
      <c r="B450" s="13" t="s">
        <v>323</v>
      </c>
      <c r="C450" s="98">
        <v>0</v>
      </c>
      <c r="D450" s="6"/>
      <c r="E450" s="166"/>
      <c r="F450" s="6"/>
      <c r="G450" s="158"/>
      <c r="H450" s="6"/>
      <c r="I450" s="34"/>
      <c r="J450" s="30"/>
      <c r="M450" s="38"/>
      <c r="N450" s="38"/>
      <c r="O450" s="38"/>
      <c r="Q450" s="134"/>
    </row>
    <row r="451" spans="1:17" s="8" customFormat="1" ht="15.75" hidden="1">
      <c r="A451" s="9"/>
      <c r="B451" s="13"/>
      <c r="C451" s="7"/>
      <c r="D451" s="6"/>
      <c r="E451" s="166"/>
      <c r="F451" s="6"/>
      <c r="G451" s="158"/>
      <c r="H451" s="6"/>
      <c r="I451" s="34"/>
      <c r="J451" s="30"/>
      <c r="M451" s="38"/>
      <c r="N451" s="38"/>
      <c r="O451" s="38"/>
      <c r="Q451" s="134"/>
    </row>
    <row r="452" spans="1:17" s="8" customFormat="1" ht="89.25" hidden="1">
      <c r="A452" s="9" t="s">
        <v>123</v>
      </c>
      <c r="B452" s="13" t="s">
        <v>116</v>
      </c>
      <c r="C452" s="97"/>
      <c r="D452" s="6"/>
      <c r="E452" s="166"/>
      <c r="F452" s="6"/>
      <c r="G452" s="158"/>
      <c r="H452" s="22"/>
      <c r="I452" s="34"/>
      <c r="J452" s="30"/>
      <c r="M452" s="38"/>
      <c r="N452" s="38"/>
      <c r="O452" s="38"/>
      <c r="Q452" s="134"/>
    </row>
    <row r="453" spans="1:17" s="8" customFormat="1" ht="15.75" hidden="1">
      <c r="A453" s="9"/>
      <c r="B453" s="13"/>
      <c r="C453" s="97"/>
      <c r="D453" s="6"/>
      <c r="E453" s="166"/>
      <c r="F453" s="6"/>
      <c r="G453" s="158"/>
      <c r="H453" s="22"/>
      <c r="I453" s="34"/>
      <c r="J453" s="30"/>
      <c r="M453" s="38"/>
      <c r="N453" s="38"/>
      <c r="O453" s="38"/>
      <c r="Q453" s="134"/>
    </row>
    <row r="454" spans="1:17" s="8" customFormat="1" ht="15.75" hidden="1">
      <c r="A454" s="9"/>
      <c r="B454" s="13" t="s">
        <v>323</v>
      </c>
      <c r="C454" s="98">
        <v>0</v>
      </c>
      <c r="D454" s="6"/>
      <c r="E454" s="166"/>
      <c r="F454" s="6"/>
      <c r="G454" s="158"/>
      <c r="H454" s="6"/>
      <c r="I454" s="34"/>
      <c r="J454" s="30"/>
      <c r="M454" s="38"/>
      <c r="N454" s="38"/>
      <c r="O454" s="38"/>
      <c r="Q454" s="134"/>
    </row>
    <row r="455" spans="1:17" s="8" customFormat="1" ht="15.75" hidden="1">
      <c r="A455" s="9"/>
      <c r="B455" s="13"/>
      <c r="C455" s="97"/>
      <c r="D455" s="6"/>
      <c r="E455" s="166"/>
      <c r="F455" s="6"/>
      <c r="G455" s="158"/>
      <c r="H455" s="6"/>
      <c r="I455" s="34"/>
      <c r="J455" s="30"/>
      <c r="M455" s="38"/>
      <c r="N455" s="38"/>
      <c r="O455" s="38"/>
      <c r="Q455" s="134"/>
    </row>
    <row r="456" spans="1:17" s="8" customFormat="1" ht="89.25" hidden="1">
      <c r="A456" s="9" t="s">
        <v>136</v>
      </c>
      <c r="B456" s="13" t="s">
        <v>120</v>
      </c>
      <c r="C456" s="97"/>
      <c r="D456" s="6"/>
      <c r="E456" s="166"/>
      <c r="F456" s="6"/>
      <c r="G456" s="158"/>
      <c r="H456" s="22"/>
      <c r="I456" s="34"/>
      <c r="J456" s="30"/>
      <c r="M456" s="38"/>
      <c r="N456" s="38"/>
      <c r="O456" s="38"/>
      <c r="Q456" s="134"/>
    </row>
    <row r="457" spans="1:17" s="8" customFormat="1" ht="15.75" hidden="1">
      <c r="A457" s="9"/>
      <c r="B457" s="13"/>
      <c r="C457" s="97"/>
      <c r="D457" s="6"/>
      <c r="E457" s="166"/>
      <c r="F457" s="6"/>
      <c r="G457" s="158"/>
      <c r="H457" s="22"/>
      <c r="I457" s="34"/>
      <c r="J457" s="30"/>
      <c r="M457" s="38"/>
      <c r="N457" s="38"/>
      <c r="O457" s="38"/>
      <c r="Q457" s="134"/>
    </row>
    <row r="458" spans="1:17" s="8" customFormat="1" ht="15.75" hidden="1">
      <c r="A458" s="9"/>
      <c r="B458" s="13" t="s">
        <v>323</v>
      </c>
      <c r="C458" s="98">
        <v>0</v>
      </c>
      <c r="D458" s="6"/>
      <c r="E458" s="166"/>
      <c r="F458" s="6"/>
      <c r="G458" s="158"/>
      <c r="H458" s="6"/>
      <c r="I458" s="34"/>
      <c r="J458" s="30"/>
      <c r="M458" s="38"/>
      <c r="N458" s="38"/>
      <c r="O458" s="38"/>
      <c r="Q458" s="134"/>
    </row>
    <row r="459" spans="1:17" s="8" customFormat="1" ht="15.75" hidden="1">
      <c r="A459" s="9"/>
      <c r="B459" s="13"/>
      <c r="C459" s="97"/>
      <c r="D459" s="6"/>
      <c r="E459" s="166"/>
      <c r="F459" s="6"/>
      <c r="G459" s="158"/>
      <c r="H459" s="6"/>
      <c r="I459" s="34"/>
      <c r="J459" s="30"/>
      <c r="M459" s="38"/>
      <c r="N459" s="38"/>
      <c r="O459" s="38"/>
      <c r="Q459" s="134"/>
    </row>
    <row r="460" spans="1:17" s="8" customFormat="1" ht="89.25" hidden="1">
      <c r="A460" s="9" t="s">
        <v>137</v>
      </c>
      <c r="B460" s="13" t="s">
        <v>122</v>
      </c>
      <c r="C460" s="97"/>
      <c r="D460" s="6"/>
      <c r="E460" s="166"/>
      <c r="F460" s="6"/>
      <c r="G460" s="158"/>
      <c r="H460" s="22"/>
      <c r="I460" s="34"/>
      <c r="J460" s="30"/>
      <c r="M460" s="38"/>
      <c r="N460" s="38"/>
      <c r="O460" s="38"/>
      <c r="Q460" s="134"/>
    </row>
    <row r="461" spans="1:17" s="8" customFormat="1" ht="15.75" hidden="1">
      <c r="A461" s="9"/>
      <c r="B461" s="13"/>
      <c r="C461" s="97"/>
      <c r="D461" s="6"/>
      <c r="E461" s="166"/>
      <c r="F461" s="6"/>
      <c r="G461" s="158"/>
      <c r="H461" s="22"/>
      <c r="I461" s="34"/>
      <c r="J461" s="30"/>
      <c r="M461" s="38"/>
      <c r="N461" s="38"/>
      <c r="O461" s="38"/>
      <c r="Q461" s="134"/>
    </row>
    <row r="462" spans="1:17" s="8" customFormat="1" ht="15.75" hidden="1">
      <c r="A462" s="9"/>
      <c r="B462" s="13" t="s">
        <v>323</v>
      </c>
      <c r="C462" s="98">
        <v>0</v>
      </c>
      <c r="D462" s="6"/>
      <c r="E462" s="166"/>
      <c r="F462" s="6"/>
      <c r="G462" s="158"/>
      <c r="H462" s="6"/>
      <c r="I462" s="34"/>
      <c r="J462" s="30"/>
      <c r="M462" s="38"/>
      <c r="N462" s="38"/>
      <c r="O462" s="38"/>
      <c r="Q462" s="134"/>
    </row>
    <row r="463" spans="1:17" s="8" customFormat="1" ht="15.75" hidden="1">
      <c r="A463" s="9"/>
      <c r="B463" s="13"/>
      <c r="C463" s="97"/>
      <c r="D463" s="6"/>
      <c r="E463" s="166"/>
      <c r="F463" s="6"/>
      <c r="G463" s="158"/>
      <c r="H463" s="6"/>
      <c r="I463" s="34"/>
      <c r="J463" s="30"/>
      <c r="M463" s="38"/>
      <c r="N463" s="38"/>
      <c r="O463" s="38"/>
      <c r="Q463" s="134"/>
    </row>
    <row r="464" spans="1:17" s="8" customFormat="1" ht="89.25" hidden="1">
      <c r="A464" s="9" t="s">
        <v>139</v>
      </c>
      <c r="B464" s="13" t="s">
        <v>135</v>
      </c>
      <c r="C464" s="97"/>
      <c r="D464" s="6"/>
      <c r="E464" s="166"/>
      <c r="F464" s="6"/>
      <c r="G464" s="158"/>
      <c r="H464" s="22"/>
      <c r="I464" s="34"/>
      <c r="J464" s="30"/>
      <c r="M464" s="38"/>
      <c r="N464" s="38"/>
      <c r="O464" s="38"/>
      <c r="Q464" s="134"/>
    </row>
    <row r="465" spans="1:17" s="8" customFormat="1" ht="15.75" hidden="1">
      <c r="A465" s="9"/>
      <c r="B465" s="13"/>
      <c r="C465" s="97"/>
      <c r="D465" s="6"/>
      <c r="E465" s="166"/>
      <c r="F465" s="6"/>
      <c r="G465" s="158"/>
      <c r="H465" s="22"/>
      <c r="I465" s="34"/>
      <c r="J465" s="30"/>
      <c r="M465" s="38"/>
      <c r="N465" s="38"/>
      <c r="O465" s="38"/>
      <c r="Q465" s="134"/>
    </row>
    <row r="466" spans="1:17" s="8" customFormat="1" ht="15.75" hidden="1">
      <c r="A466" s="9"/>
      <c r="B466" s="13" t="s">
        <v>323</v>
      </c>
      <c r="C466" s="98">
        <v>0</v>
      </c>
      <c r="D466" s="6"/>
      <c r="E466" s="166"/>
      <c r="F466" s="6"/>
      <c r="G466" s="158"/>
      <c r="H466" s="6"/>
      <c r="I466" s="34"/>
      <c r="J466" s="30"/>
      <c r="M466" s="38"/>
      <c r="N466" s="38"/>
      <c r="O466" s="38"/>
      <c r="Q466" s="134"/>
    </row>
    <row r="467" spans="1:17" s="8" customFormat="1" ht="15.75" hidden="1">
      <c r="A467" s="9"/>
      <c r="B467" s="13"/>
      <c r="C467" s="97"/>
      <c r="D467" s="6"/>
      <c r="E467" s="166"/>
      <c r="F467" s="6"/>
      <c r="G467" s="158"/>
      <c r="H467" s="6"/>
      <c r="I467" s="34"/>
      <c r="J467" s="30"/>
      <c r="M467" s="38"/>
      <c r="N467" s="38"/>
      <c r="O467" s="38"/>
      <c r="Q467" s="134"/>
    </row>
    <row r="468" spans="1:17" s="8" customFormat="1" ht="89.25" hidden="1">
      <c r="A468" s="9" t="s">
        <v>100</v>
      </c>
      <c r="B468" s="13" t="s">
        <v>145</v>
      </c>
      <c r="C468" s="97"/>
      <c r="D468" s="6"/>
      <c r="E468" s="166"/>
      <c r="F468" s="6"/>
      <c r="G468" s="158"/>
      <c r="H468" s="22"/>
      <c r="I468" s="34"/>
      <c r="J468" s="30"/>
      <c r="M468" s="38"/>
      <c r="N468" s="38"/>
      <c r="O468" s="38"/>
      <c r="Q468" s="134"/>
    </row>
    <row r="469" spans="1:17" s="8" customFormat="1" ht="15.75" hidden="1">
      <c r="A469" s="9"/>
      <c r="B469" s="13"/>
      <c r="C469" s="97"/>
      <c r="D469" s="6"/>
      <c r="E469" s="166"/>
      <c r="F469" s="6"/>
      <c r="G469" s="158"/>
      <c r="H469" s="22"/>
      <c r="I469" s="34"/>
      <c r="J469" s="30"/>
      <c r="M469" s="38"/>
      <c r="N469" s="38"/>
      <c r="O469" s="38"/>
      <c r="Q469" s="134"/>
    </row>
    <row r="470" spans="1:17" s="8" customFormat="1" ht="15.75" hidden="1">
      <c r="A470" s="9"/>
      <c r="B470" s="13" t="s">
        <v>323</v>
      </c>
      <c r="C470" s="98">
        <v>0</v>
      </c>
      <c r="D470" s="6"/>
      <c r="E470" s="166"/>
      <c r="F470" s="6"/>
      <c r="G470" s="158"/>
      <c r="H470" s="6"/>
      <c r="I470" s="34"/>
      <c r="J470" s="30"/>
      <c r="M470" s="38"/>
      <c r="N470" s="38"/>
      <c r="O470" s="38"/>
      <c r="Q470" s="134"/>
    </row>
    <row r="471" spans="1:17" s="8" customFormat="1" ht="15.75" hidden="1">
      <c r="A471" s="9"/>
      <c r="B471" s="13"/>
      <c r="C471" s="97"/>
      <c r="D471" s="6"/>
      <c r="E471" s="166"/>
      <c r="F471" s="6"/>
      <c r="G471" s="158"/>
      <c r="H471" s="6"/>
      <c r="I471" s="34"/>
      <c r="J471" s="30"/>
      <c r="M471" s="38"/>
      <c r="N471" s="38"/>
      <c r="O471" s="38"/>
      <c r="Q471" s="134"/>
    </row>
    <row r="472" spans="1:17" s="8" customFormat="1" ht="89.25" hidden="1">
      <c r="A472" s="9" t="s">
        <v>101</v>
      </c>
      <c r="B472" s="13" t="s">
        <v>146</v>
      </c>
      <c r="C472" s="97"/>
      <c r="D472" s="6"/>
      <c r="E472" s="166"/>
      <c r="F472" s="6"/>
      <c r="G472" s="158"/>
      <c r="H472" s="22"/>
      <c r="I472" s="34"/>
      <c r="J472" s="30"/>
      <c r="M472" s="38"/>
      <c r="N472" s="38"/>
      <c r="O472" s="38"/>
      <c r="Q472" s="134"/>
    </row>
    <row r="473" spans="1:17" s="8" customFormat="1" ht="15.75" hidden="1">
      <c r="A473" s="9"/>
      <c r="B473" s="13"/>
      <c r="C473" s="97"/>
      <c r="D473" s="6"/>
      <c r="E473" s="166"/>
      <c r="F473" s="6"/>
      <c r="G473" s="158"/>
      <c r="H473" s="22"/>
      <c r="I473" s="34"/>
      <c r="J473" s="30"/>
      <c r="M473" s="38"/>
      <c r="N473" s="38"/>
      <c r="O473" s="38"/>
      <c r="Q473" s="134"/>
    </row>
    <row r="474" spans="1:17" s="8" customFormat="1" ht="15.75" hidden="1">
      <c r="A474" s="9"/>
      <c r="B474" s="13" t="s">
        <v>323</v>
      </c>
      <c r="C474" s="98">
        <v>0</v>
      </c>
      <c r="D474" s="6"/>
      <c r="E474" s="166"/>
      <c r="F474" s="6"/>
      <c r="G474" s="158"/>
      <c r="H474" s="6"/>
      <c r="I474" s="34"/>
      <c r="J474" s="30"/>
      <c r="M474" s="38"/>
      <c r="N474" s="38"/>
      <c r="O474" s="38"/>
      <c r="Q474" s="134"/>
    </row>
    <row r="475" spans="1:17" s="8" customFormat="1" ht="15.75" hidden="1">
      <c r="A475" s="9"/>
      <c r="B475" s="13"/>
      <c r="C475" s="97"/>
      <c r="D475" s="6"/>
      <c r="E475" s="166"/>
      <c r="F475" s="6"/>
      <c r="G475" s="158"/>
      <c r="H475" s="6"/>
      <c r="I475" s="34"/>
      <c r="J475" s="30"/>
      <c r="M475" s="38"/>
      <c r="N475" s="38"/>
      <c r="O475" s="38"/>
      <c r="Q475" s="134"/>
    </row>
    <row r="476" spans="1:17" s="8" customFormat="1" ht="89.25" hidden="1">
      <c r="A476" s="9" t="s">
        <v>183</v>
      </c>
      <c r="B476" s="13" t="s">
        <v>173</v>
      </c>
      <c r="C476" s="97"/>
      <c r="D476" s="6"/>
      <c r="E476" s="166"/>
      <c r="F476" s="6"/>
      <c r="G476" s="158"/>
      <c r="H476" s="22"/>
      <c r="I476" s="34"/>
      <c r="J476" s="30"/>
      <c r="M476" s="38"/>
      <c r="N476" s="38"/>
      <c r="O476" s="38"/>
      <c r="Q476" s="134"/>
    </row>
    <row r="477" spans="1:17" s="8" customFormat="1" ht="15.75" hidden="1">
      <c r="A477" s="9"/>
      <c r="B477" s="13"/>
      <c r="C477" s="97"/>
      <c r="D477" s="6"/>
      <c r="E477" s="166"/>
      <c r="F477" s="6"/>
      <c r="G477" s="158"/>
      <c r="H477" s="22"/>
      <c r="I477" s="34"/>
      <c r="J477" s="30"/>
      <c r="M477" s="38"/>
      <c r="N477" s="38"/>
      <c r="O477" s="38"/>
      <c r="Q477" s="134"/>
    </row>
    <row r="478" spans="1:17" s="8" customFormat="1" ht="15.75" hidden="1">
      <c r="A478" s="9"/>
      <c r="B478" s="13" t="s">
        <v>323</v>
      </c>
      <c r="C478" s="98">
        <v>0</v>
      </c>
      <c r="D478" s="6"/>
      <c r="E478" s="166"/>
      <c r="F478" s="6"/>
      <c r="G478" s="158"/>
      <c r="H478" s="6"/>
      <c r="I478" s="34"/>
      <c r="J478" s="30"/>
      <c r="M478" s="38"/>
      <c r="N478" s="38"/>
      <c r="O478" s="38"/>
      <c r="Q478" s="134"/>
    </row>
    <row r="479" spans="1:17" s="8" customFormat="1" ht="15.75" hidden="1">
      <c r="A479" s="9"/>
      <c r="B479" s="13"/>
      <c r="C479" s="97"/>
      <c r="D479" s="6"/>
      <c r="E479" s="166"/>
      <c r="F479" s="6"/>
      <c r="G479" s="158"/>
      <c r="H479" s="6"/>
      <c r="I479" s="34"/>
      <c r="J479" s="30"/>
      <c r="M479" s="38"/>
      <c r="N479" s="38"/>
      <c r="O479" s="38"/>
      <c r="Q479" s="134"/>
    </row>
    <row r="480" spans="1:17" s="8" customFormat="1" ht="89.25" hidden="1">
      <c r="A480" s="9" t="s">
        <v>184</v>
      </c>
      <c r="B480" s="13" t="s">
        <v>138</v>
      </c>
      <c r="C480" s="97"/>
      <c r="D480" s="6"/>
      <c r="E480" s="166"/>
      <c r="F480" s="6"/>
      <c r="G480" s="158"/>
      <c r="H480" s="22"/>
      <c r="I480" s="34"/>
      <c r="J480" s="30"/>
      <c r="M480" s="38"/>
      <c r="N480" s="38"/>
      <c r="O480" s="38"/>
      <c r="Q480" s="134"/>
    </row>
    <row r="481" spans="1:17" s="8" customFormat="1" ht="15.75" hidden="1">
      <c r="A481" s="9"/>
      <c r="B481" s="13"/>
      <c r="C481" s="97"/>
      <c r="D481" s="6"/>
      <c r="E481" s="166"/>
      <c r="F481" s="6"/>
      <c r="G481" s="158"/>
      <c r="H481" s="22"/>
      <c r="I481" s="34"/>
      <c r="J481" s="30"/>
      <c r="M481" s="38"/>
      <c r="N481" s="38"/>
      <c r="O481" s="38"/>
      <c r="Q481" s="134"/>
    </row>
    <row r="482" spans="1:17" s="8" customFormat="1" ht="15.75" hidden="1">
      <c r="A482" s="9"/>
      <c r="B482" s="13" t="s">
        <v>323</v>
      </c>
      <c r="C482" s="98">
        <v>0</v>
      </c>
      <c r="D482" s="6"/>
      <c r="E482" s="166"/>
      <c r="F482" s="6"/>
      <c r="G482" s="158"/>
      <c r="H482" s="6"/>
      <c r="I482" s="34"/>
      <c r="J482" s="30"/>
      <c r="M482" s="38"/>
      <c r="N482" s="38"/>
      <c r="O482" s="38"/>
      <c r="Q482" s="134"/>
    </row>
    <row r="483" spans="1:17" s="8" customFormat="1" ht="15.75" hidden="1">
      <c r="A483" s="9"/>
      <c r="B483" s="13"/>
      <c r="C483" s="97"/>
      <c r="D483" s="6"/>
      <c r="E483" s="166"/>
      <c r="F483" s="6"/>
      <c r="G483" s="158"/>
      <c r="H483" s="6"/>
      <c r="I483" s="34"/>
      <c r="J483" s="30"/>
      <c r="M483" s="38"/>
      <c r="N483" s="38"/>
      <c r="O483" s="38"/>
      <c r="Q483" s="134"/>
    </row>
    <row r="484" spans="1:17" s="8" customFormat="1" ht="89.25" hidden="1">
      <c r="A484" s="9" t="s">
        <v>185</v>
      </c>
      <c r="B484" s="13" t="s">
        <v>140</v>
      </c>
      <c r="C484" s="97"/>
      <c r="D484" s="6"/>
      <c r="E484" s="166"/>
      <c r="F484" s="6"/>
      <c r="G484" s="158"/>
      <c r="H484" s="22"/>
      <c r="I484" s="34"/>
      <c r="J484" s="30"/>
      <c r="M484" s="38"/>
      <c r="N484" s="38"/>
      <c r="O484" s="38"/>
      <c r="Q484" s="134"/>
    </row>
    <row r="485" spans="1:17" s="8" customFormat="1" ht="15.75" hidden="1">
      <c r="A485" s="9"/>
      <c r="B485" s="13"/>
      <c r="C485" s="97"/>
      <c r="D485" s="6"/>
      <c r="E485" s="166"/>
      <c r="F485" s="6"/>
      <c r="G485" s="158"/>
      <c r="H485" s="22"/>
      <c r="I485" s="34"/>
      <c r="J485" s="30"/>
      <c r="M485" s="38"/>
      <c r="N485" s="38"/>
      <c r="O485" s="38"/>
      <c r="Q485" s="134"/>
    </row>
    <row r="486" spans="1:17" s="8" customFormat="1" ht="15.75" hidden="1">
      <c r="A486" s="9"/>
      <c r="B486" s="13" t="s">
        <v>323</v>
      </c>
      <c r="C486" s="98">
        <v>0</v>
      </c>
      <c r="D486" s="6"/>
      <c r="E486" s="166"/>
      <c r="F486" s="6"/>
      <c r="G486" s="158"/>
      <c r="H486" s="6"/>
      <c r="I486" s="34"/>
      <c r="J486" s="30"/>
      <c r="M486" s="38"/>
      <c r="N486" s="38"/>
      <c r="O486" s="38"/>
      <c r="Q486" s="134"/>
    </row>
    <row r="487" spans="1:17" s="8" customFormat="1" ht="15.75" hidden="1">
      <c r="A487" s="9"/>
      <c r="B487" s="13"/>
      <c r="C487" s="97"/>
      <c r="D487" s="6"/>
      <c r="E487" s="166"/>
      <c r="F487" s="6"/>
      <c r="G487" s="158"/>
      <c r="H487" s="6"/>
      <c r="I487" s="34"/>
      <c r="J487" s="30"/>
      <c r="M487" s="38"/>
      <c r="N487" s="38"/>
      <c r="O487" s="38"/>
      <c r="Q487" s="134"/>
    </row>
    <row r="488" spans="1:17" s="8" customFormat="1" ht="89.25" hidden="1">
      <c r="A488" s="9" t="s">
        <v>186</v>
      </c>
      <c r="B488" s="13" t="s">
        <v>141</v>
      </c>
      <c r="C488" s="97"/>
      <c r="D488" s="6"/>
      <c r="E488" s="166"/>
      <c r="F488" s="6"/>
      <c r="G488" s="158"/>
      <c r="H488" s="22"/>
      <c r="I488" s="34"/>
      <c r="J488" s="30"/>
      <c r="M488" s="38"/>
      <c r="N488" s="38"/>
      <c r="O488" s="38"/>
      <c r="Q488" s="134"/>
    </row>
    <row r="489" spans="1:17" s="8" customFormat="1" ht="15.75" hidden="1">
      <c r="A489" s="9"/>
      <c r="B489" s="13"/>
      <c r="C489" s="97"/>
      <c r="D489" s="6"/>
      <c r="E489" s="166"/>
      <c r="F489" s="6"/>
      <c r="G489" s="158"/>
      <c r="H489" s="22"/>
      <c r="I489" s="34"/>
      <c r="J489" s="30"/>
      <c r="M489" s="38"/>
      <c r="N489" s="38"/>
      <c r="O489" s="38"/>
      <c r="Q489" s="134"/>
    </row>
    <row r="490" spans="1:17" s="8" customFormat="1" ht="15.75" hidden="1">
      <c r="A490" s="9"/>
      <c r="B490" s="13" t="s">
        <v>323</v>
      </c>
      <c r="C490" s="98">
        <v>0</v>
      </c>
      <c r="D490" s="6"/>
      <c r="E490" s="166"/>
      <c r="F490" s="6"/>
      <c r="G490" s="158"/>
      <c r="H490" s="6"/>
      <c r="I490" s="34"/>
      <c r="J490" s="30"/>
      <c r="M490" s="38"/>
      <c r="N490" s="38"/>
      <c r="O490" s="38"/>
      <c r="Q490" s="134"/>
    </row>
    <row r="491" spans="1:17" s="8" customFormat="1" ht="15.75" hidden="1">
      <c r="A491" s="9"/>
      <c r="B491" s="13"/>
      <c r="C491" s="97"/>
      <c r="D491" s="6"/>
      <c r="E491" s="166"/>
      <c r="F491" s="6"/>
      <c r="G491" s="158"/>
      <c r="H491" s="6"/>
      <c r="I491" s="34"/>
      <c r="J491" s="30"/>
      <c r="M491" s="38"/>
      <c r="N491" s="38"/>
      <c r="O491" s="38"/>
      <c r="Q491" s="134"/>
    </row>
    <row r="492" spans="1:17" s="8" customFormat="1" ht="89.25" hidden="1">
      <c r="A492" s="9" t="s">
        <v>187</v>
      </c>
      <c r="B492" s="13" t="s">
        <v>142</v>
      </c>
      <c r="C492" s="97"/>
      <c r="D492" s="6"/>
      <c r="E492" s="166"/>
      <c r="F492" s="6"/>
      <c r="G492" s="158"/>
      <c r="H492" s="22"/>
      <c r="I492" s="34"/>
      <c r="J492" s="30"/>
      <c r="M492" s="38"/>
      <c r="N492" s="38"/>
      <c r="O492" s="38"/>
      <c r="Q492" s="134"/>
    </row>
    <row r="493" spans="1:17" s="8" customFormat="1" ht="15.75" hidden="1">
      <c r="A493" s="9"/>
      <c r="B493" s="13"/>
      <c r="C493" s="97"/>
      <c r="D493" s="6"/>
      <c r="E493" s="166"/>
      <c r="F493" s="6"/>
      <c r="G493" s="158"/>
      <c r="H493" s="22"/>
      <c r="I493" s="34"/>
      <c r="J493" s="30"/>
      <c r="M493" s="38"/>
      <c r="N493" s="38"/>
      <c r="O493" s="38"/>
      <c r="Q493" s="134"/>
    </row>
    <row r="494" spans="1:17" s="8" customFormat="1" ht="15.75" hidden="1">
      <c r="A494" s="9"/>
      <c r="B494" s="13" t="s">
        <v>323</v>
      </c>
      <c r="C494" s="98">
        <v>0</v>
      </c>
      <c r="D494" s="6"/>
      <c r="E494" s="166"/>
      <c r="F494" s="6"/>
      <c r="G494" s="158"/>
      <c r="H494" s="6"/>
      <c r="I494" s="34"/>
      <c r="J494" s="30"/>
      <c r="M494" s="38"/>
      <c r="N494" s="38"/>
      <c r="O494" s="38"/>
      <c r="Q494" s="134"/>
    </row>
    <row r="495" spans="2:15" ht="15.75" hidden="1">
      <c r="B495" s="70"/>
      <c r="C495" s="73"/>
      <c r="H495" s="71"/>
      <c r="I495" s="60"/>
      <c r="J495" s="60"/>
      <c r="M495" s="60"/>
      <c r="N495" s="60"/>
      <c r="O495" s="60"/>
    </row>
    <row r="496" spans="1:8" ht="76.5" hidden="1">
      <c r="A496" s="57" t="s">
        <v>188</v>
      </c>
      <c r="B496" s="13" t="s">
        <v>147</v>
      </c>
      <c r="H496" s="80"/>
    </row>
    <row r="497" spans="2:8" ht="15.75" hidden="1">
      <c r="B497" s="70"/>
      <c r="H497" s="80"/>
    </row>
    <row r="498" spans="2:17" ht="15.75" hidden="1">
      <c r="B498" s="70" t="s">
        <v>323</v>
      </c>
      <c r="C498" s="73">
        <v>0</v>
      </c>
      <c r="H498" s="71"/>
      <c r="Q498" s="142"/>
    </row>
    <row r="499" spans="2:17" ht="15.75" hidden="1">
      <c r="B499" s="70"/>
      <c r="C499" s="73"/>
      <c r="H499" s="71"/>
      <c r="Q499" s="142"/>
    </row>
    <row r="500" spans="1:8" ht="76.5" hidden="1">
      <c r="A500" s="57" t="s">
        <v>212</v>
      </c>
      <c r="B500" s="13" t="s">
        <v>213</v>
      </c>
      <c r="H500" s="80"/>
    </row>
    <row r="501" spans="2:8" ht="15.75" hidden="1">
      <c r="B501" s="70"/>
      <c r="H501" s="80"/>
    </row>
    <row r="502" spans="2:17" ht="15.75" hidden="1">
      <c r="B502" s="70" t="s">
        <v>323</v>
      </c>
      <c r="C502" s="73">
        <v>0</v>
      </c>
      <c r="H502" s="71"/>
      <c r="Q502" s="142"/>
    </row>
    <row r="503" spans="2:17" ht="15.75" hidden="1">
      <c r="B503" s="70"/>
      <c r="C503" s="73"/>
      <c r="H503" s="71"/>
      <c r="Q503" s="142"/>
    </row>
    <row r="504" spans="1:8" ht="76.5" hidden="1">
      <c r="A504" s="57" t="s">
        <v>189</v>
      </c>
      <c r="B504" s="13" t="s">
        <v>156</v>
      </c>
      <c r="H504" s="80"/>
    </row>
    <row r="505" spans="2:8" ht="15.75" hidden="1">
      <c r="B505" s="70"/>
      <c r="H505" s="80"/>
    </row>
    <row r="506" spans="2:17" ht="15.75" hidden="1">
      <c r="B506" s="70" t="s">
        <v>323</v>
      </c>
      <c r="C506" s="73">
        <v>0</v>
      </c>
      <c r="H506" s="71"/>
      <c r="Q506" s="142"/>
    </row>
    <row r="507" spans="1:17" s="8" customFormat="1" ht="15.75" hidden="1">
      <c r="A507" s="9"/>
      <c r="B507" s="13"/>
      <c r="C507" s="97"/>
      <c r="D507" s="6"/>
      <c r="E507" s="166"/>
      <c r="F507" s="6"/>
      <c r="G507" s="158"/>
      <c r="H507" s="6"/>
      <c r="Q507" s="134"/>
    </row>
    <row r="508" spans="1:8" ht="76.5" hidden="1">
      <c r="A508" s="57" t="s">
        <v>190</v>
      </c>
      <c r="B508" s="13" t="s">
        <v>226</v>
      </c>
      <c r="H508" s="80"/>
    </row>
    <row r="509" spans="2:8" ht="15.75" hidden="1">
      <c r="B509" s="70"/>
      <c r="H509" s="80"/>
    </row>
    <row r="510" spans="2:17" ht="15.75" hidden="1">
      <c r="B510" s="70" t="s">
        <v>323</v>
      </c>
      <c r="C510" s="73">
        <v>0</v>
      </c>
      <c r="H510" s="71"/>
      <c r="Q510" s="142"/>
    </row>
    <row r="511" spans="2:17" ht="15.75">
      <c r="B511" s="70"/>
      <c r="C511" s="73"/>
      <c r="H511" s="71"/>
      <c r="Q511" s="142"/>
    </row>
    <row r="512" spans="1:8" ht="76.5">
      <c r="A512" s="57" t="s">
        <v>207</v>
      </c>
      <c r="B512" s="13" t="s">
        <v>208</v>
      </c>
      <c r="H512" s="80"/>
    </row>
    <row r="513" spans="2:8" ht="15.75">
      <c r="B513" s="70"/>
      <c r="H513" s="80"/>
    </row>
    <row r="514" spans="2:17" ht="15.75">
      <c r="B514" s="70" t="s">
        <v>323</v>
      </c>
      <c r="C514" s="71">
        <v>2</v>
      </c>
      <c r="H514" s="71"/>
      <c r="Q514" s="142"/>
    </row>
    <row r="515" spans="2:17" ht="15.75" hidden="1">
      <c r="B515" s="70"/>
      <c r="C515" s="73"/>
      <c r="H515" s="71"/>
      <c r="Q515" s="142"/>
    </row>
    <row r="516" spans="1:8" ht="76.5" hidden="1">
      <c r="A516" s="57" t="s">
        <v>191</v>
      </c>
      <c r="B516" s="13" t="s">
        <v>227</v>
      </c>
      <c r="H516" s="80"/>
    </row>
    <row r="517" spans="2:8" ht="15.75" hidden="1">
      <c r="B517" s="70"/>
      <c r="H517" s="80"/>
    </row>
    <row r="518" spans="2:17" ht="15.75" hidden="1">
      <c r="B518" s="70" t="s">
        <v>323</v>
      </c>
      <c r="C518" s="73">
        <v>0</v>
      </c>
      <c r="H518" s="71"/>
      <c r="Q518" s="142"/>
    </row>
    <row r="519" spans="2:17" ht="15.75" hidden="1">
      <c r="B519" s="70"/>
      <c r="H519" s="71"/>
      <c r="Q519" s="142"/>
    </row>
    <row r="520" spans="1:8" ht="76.5" hidden="1">
      <c r="A520" s="57" t="s">
        <v>192</v>
      </c>
      <c r="B520" s="13" t="s">
        <v>225</v>
      </c>
      <c r="H520" s="80"/>
    </row>
    <row r="521" spans="2:8" ht="15.75" hidden="1">
      <c r="B521" s="70"/>
      <c r="H521" s="80"/>
    </row>
    <row r="522" spans="2:17" ht="15.75" hidden="1">
      <c r="B522" s="70" t="s">
        <v>323</v>
      </c>
      <c r="C522" s="73">
        <v>0</v>
      </c>
      <c r="H522" s="71"/>
      <c r="Q522" s="142"/>
    </row>
    <row r="523" spans="2:17" ht="15.75" hidden="1">
      <c r="B523" s="70"/>
      <c r="C523" s="73"/>
      <c r="H523" s="71"/>
      <c r="Q523" s="142"/>
    </row>
    <row r="524" spans="1:8" ht="76.5" hidden="1">
      <c r="A524" s="57" t="s">
        <v>209</v>
      </c>
      <c r="B524" s="13" t="s">
        <v>210</v>
      </c>
      <c r="H524" s="80"/>
    </row>
    <row r="525" spans="2:8" ht="15.75" hidden="1">
      <c r="B525" s="70"/>
      <c r="H525" s="80"/>
    </row>
    <row r="526" spans="2:17" ht="15.75" hidden="1">
      <c r="B526" s="70" t="s">
        <v>323</v>
      </c>
      <c r="C526" s="73">
        <v>0</v>
      </c>
      <c r="H526" s="71"/>
      <c r="Q526" s="142"/>
    </row>
    <row r="527" spans="2:17" ht="15.75" hidden="1">
      <c r="B527" s="70"/>
      <c r="C527" s="73"/>
      <c r="H527" s="71"/>
      <c r="Q527" s="142"/>
    </row>
    <row r="528" spans="1:8" ht="76.5" hidden="1">
      <c r="A528" s="57" t="s">
        <v>193</v>
      </c>
      <c r="B528" s="13" t="s">
        <v>224</v>
      </c>
      <c r="H528" s="80"/>
    </row>
    <row r="529" spans="2:8" ht="15.75" hidden="1">
      <c r="B529" s="70"/>
      <c r="H529" s="80"/>
    </row>
    <row r="530" spans="2:17" ht="15.75" hidden="1">
      <c r="B530" s="70" t="s">
        <v>323</v>
      </c>
      <c r="C530" s="73">
        <v>0</v>
      </c>
      <c r="H530" s="71"/>
      <c r="Q530" s="142"/>
    </row>
    <row r="531" spans="2:17" ht="15.75" hidden="1">
      <c r="B531" s="70"/>
      <c r="H531" s="71"/>
      <c r="Q531" s="142"/>
    </row>
    <row r="532" spans="1:8" ht="89.25" hidden="1">
      <c r="A532" s="57" t="s">
        <v>53</v>
      </c>
      <c r="B532" s="13" t="s">
        <v>54</v>
      </c>
      <c r="H532" s="80"/>
    </row>
    <row r="533" spans="2:8" ht="15.75" hidden="1">
      <c r="B533" s="70"/>
      <c r="H533" s="80"/>
    </row>
    <row r="534" spans="2:17" ht="15.75" hidden="1">
      <c r="B534" s="70" t="s">
        <v>323</v>
      </c>
      <c r="C534" s="73">
        <v>0</v>
      </c>
      <c r="H534" s="71"/>
      <c r="Q534" s="142"/>
    </row>
    <row r="535" spans="2:17" ht="15.75" hidden="1">
      <c r="B535" s="70"/>
      <c r="H535" s="71"/>
      <c r="Q535" s="142"/>
    </row>
    <row r="536" spans="1:8" ht="76.5" hidden="1">
      <c r="A536" s="57" t="s">
        <v>194</v>
      </c>
      <c r="B536" s="13" t="s">
        <v>228</v>
      </c>
      <c r="H536" s="80"/>
    </row>
    <row r="537" spans="2:8" ht="15.75" hidden="1">
      <c r="B537" s="70"/>
      <c r="H537" s="80"/>
    </row>
    <row r="538" spans="2:17" ht="15.75" hidden="1">
      <c r="B538" s="70" t="s">
        <v>323</v>
      </c>
      <c r="C538" s="73">
        <v>0</v>
      </c>
      <c r="H538" s="71"/>
      <c r="Q538" s="142"/>
    </row>
    <row r="539" spans="2:17" ht="15.75" hidden="1">
      <c r="B539" s="70"/>
      <c r="C539" s="73"/>
      <c r="H539" s="71"/>
      <c r="Q539" s="142"/>
    </row>
    <row r="540" spans="1:8" ht="76.5" hidden="1">
      <c r="A540" s="57" t="s">
        <v>150</v>
      </c>
      <c r="B540" s="13" t="s">
        <v>151</v>
      </c>
      <c r="H540" s="80"/>
    </row>
    <row r="541" spans="2:8" ht="15.75" hidden="1">
      <c r="B541" s="70"/>
      <c r="H541" s="80"/>
    </row>
    <row r="542" spans="2:17" ht="15.75" hidden="1">
      <c r="B542" s="70" t="s">
        <v>323</v>
      </c>
      <c r="C542" s="73">
        <v>0</v>
      </c>
      <c r="H542" s="71"/>
      <c r="Q542" s="142"/>
    </row>
    <row r="543" spans="2:17" ht="15.75" hidden="1">
      <c r="B543" s="70"/>
      <c r="C543" s="73"/>
      <c r="H543" s="71"/>
      <c r="Q543" s="142"/>
    </row>
    <row r="544" spans="1:8" ht="76.5" hidden="1">
      <c r="A544" s="57" t="s">
        <v>195</v>
      </c>
      <c r="B544" s="13" t="s">
        <v>229</v>
      </c>
      <c r="H544" s="80"/>
    </row>
    <row r="545" spans="2:8" ht="15.75" hidden="1">
      <c r="B545" s="70"/>
      <c r="H545" s="80"/>
    </row>
    <row r="546" spans="2:17" ht="15.75" hidden="1">
      <c r="B546" s="70" t="s">
        <v>323</v>
      </c>
      <c r="C546" s="73">
        <v>0</v>
      </c>
      <c r="H546" s="71"/>
      <c r="Q546" s="142"/>
    </row>
    <row r="547" spans="2:17" ht="15.75" hidden="1">
      <c r="B547" s="70"/>
      <c r="C547" s="73"/>
      <c r="H547" s="71"/>
      <c r="Q547" s="142"/>
    </row>
    <row r="548" spans="1:8" ht="89.25" hidden="1">
      <c r="A548" s="57" t="s">
        <v>152</v>
      </c>
      <c r="B548" s="13" t="s">
        <v>153</v>
      </c>
      <c r="H548" s="80"/>
    </row>
    <row r="549" spans="2:8" ht="15.75" hidden="1">
      <c r="B549" s="70"/>
      <c r="H549" s="80"/>
    </row>
    <row r="550" spans="2:17" ht="15.75" hidden="1">
      <c r="B550" s="70" t="s">
        <v>323</v>
      </c>
      <c r="C550" s="73">
        <v>0</v>
      </c>
      <c r="H550" s="71"/>
      <c r="Q550" s="142"/>
    </row>
    <row r="551" spans="2:17" ht="15.75" hidden="1">
      <c r="B551" s="70"/>
      <c r="H551" s="71"/>
      <c r="Q551" s="142"/>
    </row>
    <row r="552" spans="1:8" ht="89.25" hidden="1">
      <c r="A552" s="57" t="s">
        <v>41</v>
      </c>
      <c r="B552" s="13" t="s">
        <v>40</v>
      </c>
      <c r="H552" s="80"/>
    </row>
    <row r="553" spans="2:8" ht="15.75" hidden="1">
      <c r="B553" s="70"/>
      <c r="H553" s="80"/>
    </row>
    <row r="554" spans="2:17" ht="15.75" hidden="1">
      <c r="B554" s="70" t="s">
        <v>323</v>
      </c>
      <c r="C554" s="73">
        <v>0</v>
      </c>
      <c r="H554" s="71"/>
      <c r="Q554" s="142"/>
    </row>
    <row r="555" spans="2:17" ht="15.75" hidden="1">
      <c r="B555" s="70"/>
      <c r="H555" s="71"/>
      <c r="Q555" s="142"/>
    </row>
    <row r="556" spans="1:8" ht="76.5" hidden="1">
      <c r="A556" s="57" t="s">
        <v>196</v>
      </c>
      <c r="B556" s="13" t="s">
        <v>230</v>
      </c>
      <c r="H556" s="80"/>
    </row>
    <row r="557" spans="2:8" ht="15.75" hidden="1">
      <c r="B557" s="70"/>
      <c r="H557" s="80"/>
    </row>
    <row r="558" spans="2:17" ht="15.75" hidden="1">
      <c r="B558" s="70" t="s">
        <v>323</v>
      </c>
      <c r="C558" s="73">
        <v>0</v>
      </c>
      <c r="H558" s="71"/>
      <c r="Q558" s="142"/>
    </row>
    <row r="559" spans="2:17" ht="15.75" hidden="1">
      <c r="B559" s="70"/>
      <c r="C559" s="73"/>
      <c r="H559" s="71"/>
      <c r="Q559" s="142"/>
    </row>
    <row r="560" spans="1:8" ht="89.25" hidden="1">
      <c r="A560" s="57" t="s">
        <v>197</v>
      </c>
      <c r="B560" s="13" t="s">
        <v>231</v>
      </c>
      <c r="H560" s="80"/>
    </row>
    <row r="561" spans="2:8" ht="15.75" hidden="1">
      <c r="B561" s="70"/>
      <c r="H561" s="80"/>
    </row>
    <row r="562" spans="2:17" ht="15.75" hidden="1">
      <c r="B562" s="70" t="s">
        <v>323</v>
      </c>
      <c r="C562" s="73">
        <v>0</v>
      </c>
      <c r="H562" s="71"/>
      <c r="Q562" s="142"/>
    </row>
    <row r="563" spans="2:17" ht="15.75" hidden="1">
      <c r="B563" s="70"/>
      <c r="C563" s="73"/>
      <c r="H563" s="71"/>
      <c r="Q563" s="142"/>
    </row>
    <row r="564" spans="1:8" ht="76.5" hidden="1">
      <c r="A564" s="57" t="s">
        <v>222</v>
      </c>
      <c r="B564" s="13" t="s">
        <v>223</v>
      </c>
      <c r="H564" s="80"/>
    </row>
    <row r="565" spans="2:8" ht="15.75" hidden="1">
      <c r="B565" s="70"/>
      <c r="H565" s="80"/>
    </row>
    <row r="566" spans="2:17" ht="15.75" hidden="1">
      <c r="B566" s="70" t="s">
        <v>323</v>
      </c>
      <c r="C566" s="73">
        <v>0</v>
      </c>
      <c r="H566" s="71"/>
      <c r="Q566" s="142"/>
    </row>
    <row r="567" spans="2:17" ht="15.75" hidden="1">
      <c r="B567" s="70"/>
      <c r="H567" s="71"/>
      <c r="Q567" s="142"/>
    </row>
    <row r="568" spans="1:8" ht="76.5" hidden="1">
      <c r="A568" s="57" t="s">
        <v>198</v>
      </c>
      <c r="B568" s="13" t="s">
        <v>157</v>
      </c>
      <c r="H568" s="80"/>
    </row>
    <row r="569" spans="2:8" ht="15.75" hidden="1">
      <c r="B569" s="70"/>
      <c r="H569" s="80"/>
    </row>
    <row r="570" spans="2:17" ht="15.75" hidden="1">
      <c r="B570" s="70" t="s">
        <v>323</v>
      </c>
      <c r="C570" s="73">
        <v>0</v>
      </c>
      <c r="H570" s="71"/>
      <c r="Q570" s="142"/>
    </row>
    <row r="571" spans="2:17" ht="15.75" hidden="1">
      <c r="B571" s="70"/>
      <c r="C571" s="73"/>
      <c r="H571" s="71"/>
      <c r="Q571" s="142"/>
    </row>
    <row r="572" spans="1:8" ht="76.5" hidden="1">
      <c r="A572" s="57" t="s">
        <v>199</v>
      </c>
      <c r="B572" s="13" t="s">
        <v>158</v>
      </c>
      <c r="H572" s="80"/>
    </row>
    <row r="573" spans="2:8" ht="15.75" hidden="1">
      <c r="B573" s="70"/>
      <c r="H573" s="80"/>
    </row>
    <row r="574" spans="2:17" ht="15.75" hidden="1">
      <c r="B574" s="70" t="s">
        <v>323</v>
      </c>
      <c r="C574" s="73">
        <v>0</v>
      </c>
      <c r="H574" s="71"/>
      <c r="Q574" s="142"/>
    </row>
    <row r="575" spans="2:17" ht="15.75" hidden="1">
      <c r="B575" s="70"/>
      <c r="H575" s="71"/>
      <c r="Q575" s="142"/>
    </row>
    <row r="576" spans="1:8" ht="76.5" hidden="1">
      <c r="A576" s="57" t="s">
        <v>200</v>
      </c>
      <c r="B576" s="13" t="s">
        <v>159</v>
      </c>
      <c r="H576" s="80"/>
    </row>
    <row r="577" spans="2:8" ht="15.75" hidden="1">
      <c r="B577" s="70"/>
      <c r="H577" s="80"/>
    </row>
    <row r="578" spans="2:17" ht="15.75" hidden="1">
      <c r="B578" s="70" t="s">
        <v>323</v>
      </c>
      <c r="C578" s="73">
        <v>0</v>
      </c>
      <c r="H578" s="71"/>
      <c r="Q578" s="142"/>
    </row>
    <row r="579" spans="2:17" ht="15.75" hidden="1">
      <c r="B579" s="70"/>
      <c r="C579" s="73"/>
      <c r="H579" s="71"/>
      <c r="Q579" s="142"/>
    </row>
    <row r="580" spans="1:8" ht="76.5" hidden="1">
      <c r="A580" s="57" t="s">
        <v>201</v>
      </c>
      <c r="B580" s="13" t="s">
        <v>160</v>
      </c>
      <c r="H580" s="80"/>
    </row>
    <row r="581" spans="2:8" ht="15.75" hidden="1">
      <c r="B581" s="70"/>
      <c r="H581" s="80"/>
    </row>
    <row r="582" spans="2:17" ht="15.75" hidden="1">
      <c r="B582" s="70" t="s">
        <v>323</v>
      </c>
      <c r="C582" s="73">
        <v>0</v>
      </c>
      <c r="H582" s="71"/>
      <c r="Q582" s="142"/>
    </row>
    <row r="583" spans="2:17" ht="15.75" hidden="1">
      <c r="B583" s="70"/>
      <c r="H583" s="71"/>
      <c r="Q583" s="142"/>
    </row>
    <row r="584" spans="1:8" ht="76.5" hidden="1">
      <c r="A584" s="57" t="s">
        <v>202</v>
      </c>
      <c r="B584" s="13" t="s">
        <v>170</v>
      </c>
      <c r="H584" s="80"/>
    </row>
    <row r="585" spans="2:8" ht="15.75" hidden="1">
      <c r="B585" s="70"/>
      <c r="H585" s="80"/>
    </row>
    <row r="586" spans="2:17" ht="15.75" hidden="1">
      <c r="B586" s="70" t="s">
        <v>323</v>
      </c>
      <c r="C586" s="73">
        <v>0</v>
      </c>
      <c r="H586" s="71"/>
      <c r="Q586" s="142"/>
    </row>
    <row r="587" spans="2:17" ht="15.75" hidden="1">
      <c r="B587" s="70"/>
      <c r="C587" s="73"/>
      <c r="H587" s="71"/>
      <c r="Q587" s="142"/>
    </row>
    <row r="588" spans="1:8" ht="76.5" hidden="1">
      <c r="A588" s="57" t="s">
        <v>203</v>
      </c>
      <c r="B588" s="13" t="s">
        <v>171</v>
      </c>
      <c r="H588" s="80"/>
    </row>
    <row r="589" spans="2:8" ht="15.75" hidden="1">
      <c r="B589" s="70"/>
      <c r="H589" s="80"/>
    </row>
    <row r="590" spans="2:17" ht="15.75" hidden="1">
      <c r="B590" s="70" t="s">
        <v>323</v>
      </c>
      <c r="C590" s="73">
        <v>0</v>
      </c>
      <c r="H590" s="71"/>
      <c r="Q590" s="142"/>
    </row>
    <row r="591" spans="2:17" ht="15.75" hidden="1">
      <c r="B591" s="70"/>
      <c r="C591" s="73"/>
      <c r="H591" s="71"/>
      <c r="Q591" s="142"/>
    </row>
    <row r="592" spans="1:8" ht="76.5" hidden="1">
      <c r="A592" s="57" t="s">
        <v>49</v>
      </c>
      <c r="B592" s="13" t="s">
        <v>50</v>
      </c>
      <c r="H592" s="80"/>
    </row>
    <row r="593" spans="2:8" ht="15.75" hidden="1">
      <c r="B593" s="70"/>
      <c r="H593" s="80"/>
    </row>
    <row r="594" spans="2:17" ht="15.75" hidden="1">
      <c r="B594" s="70" t="s">
        <v>323</v>
      </c>
      <c r="C594" s="73">
        <v>0</v>
      </c>
      <c r="H594" s="71"/>
      <c r="Q594" s="142"/>
    </row>
    <row r="595" spans="2:17" ht="15.75" hidden="1">
      <c r="B595" s="70"/>
      <c r="H595" s="71"/>
      <c r="Q595" s="142"/>
    </row>
    <row r="596" spans="1:8" ht="89.25" hidden="1">
      <c r="A596" s="57" t="s">
        <v>164</v>
      </c>
      <c r="B596" s="13" t="s">
        <v>165</v>
      </c>
      <c r="H596" s="80"/>
    </row>
    <row r="597" spans="2:8" ht="15.75" hidden="1">
      <c r="B597" s="70"/>
      <c r="H597" s="80"/>
    </row>
    <row r="598" spans="2:17" ht="15.75" hidden="1">
      <c r="B598" s="70" t="s">
        <v>323</v>
      </c>
      <c r="C598" s="73">
        <v>0</v>
      </c>
      <c r="H598" s="71"/>
      <c r="Q598" s="142"/>
    </row>
    <row r="599" spans="2:8" ht="15.75" hidden="1">
      <c r="B599" s="70"/>
      <c r="C599" s="73"/>
      <c r="H599" s="71"/>
    </row>
    <row r="600" spans="1:17" ht="63.75" hidden="1">
      <c r="A600" s="9" t="s">
        <v>361</v>
      </c>
      <c r="B600" s="13" t="s">
        <v>84</v>
      </c>
      <c r="C600" s="100"/>
      <c r="D600" s="6"/>
      <c r="F600" s="6"/>
      <c r="G600" s="141"/>
      <c r="H600" s="22"/>
      <c r="Q600" s="134"/>
    </row>
    <row r="601" spans="1:17" ht="15.75" hidden="1">
      <c r="A601" s="9"/>
      <c r="B601" s="13"/>
      <c r="C601" s="6"/>
      <c r="D601" s="6"/>
      <c r="F601" s="6"/>
      <c r="G601" s="141"/>
      <c r="H601" s="6"/>
      <c r="Q601" s="134"/>
    </row>
    <row r="602" spans="1:17" ht="15.75" hidden="1">
      <c r="A602" s="9"/>
      <c r="B602" s="13" t="s">
        <v>323</v>
      </c>
      <c r="C602" s="7">
        <v>0</v>
      </c>
      <c r="D602" s="6"/>
      <c r="F602" s="6"/>
      <c r="G602" s="134"/>
      <c r="H602" s="6"/>
      <c r="Q602" s="134"/>
    </row>
    <row r="603" spans="2:8" ht="15.75" hidden="1">
      <c r="B603" s="70"/>
      <c r="H603" s="71"/>
    </row>
    <row r="604" spans="1:8" ht="76.5" hidden="1">
      <c r="A604" s="57" t="s">
        <v>307</v>
      </c>
      <c r="B604" s="95" t="s">
        <v>235</v>
      </c>
      <c r="H604" s="80"/>
    </row>
    <row r="605" spans="2:8" ht="15.75" hidden="1">
      <c r="B605" s="95"/>
      <c r="H605" s="80"/>
    </row>
    <row r="606" spans="2:8" ht="15.75" hidden="1">
      <c r="B606" s="70" t="s">
        <v>323</v>
      </c>
      <c r="C606" s="73">
        <v>0</v>
      </c>
      <c r="H606" s="71"/>
    </row>
    <row r="607" spans="2:15" ht="15.75" hidden="1">
      <c r="B607" s="70"/>
      <c r="H607" s="80"/>
      <c r="I607" s="60"/>
      <c r="J607" s="60"/>
      <c r="M607" s="60"/>
      <c r="N607" s="60"/>
      <c r="O607" s="60"/>
    </row>
    <row r="608" spans="1:15" ht="76.5" hidden="1">
      <c r="A608" s="57" t="s">
        <v>16</v>
      </c>
      <c r="B608" s="70" t="s">
        <v>69</v>
      </c>
      <c r="H608" s="80"/>
      <c r="I608" s="60"/>
      <c r="J608" s="60"/>
      <c r="M608" s="60"/>
      <c r="N608" s="60"/>
      <c r="O608" s="60"/>
    </row>
    <row r="609" spans="2:15" ht="15.75" hidden="1">
      <c r="B609" s="70"/>
      <c r="H609" s="80"/>
      <c r="I609" s="60"/>
      <c r="J609" s="60"/>
      <c r="M609" s="60"/>
      <c r="N609" s="60"/>
      <c r="O609" s="60"/>
    </row>
    <row r="610" spans="2:15" ht="15.75" hidden="1">
      <c r="B610" s="70" t="s">
        <v>323</v>
      </c>
      <c r="C610" s="73">
        <v>0</v>
      </c>
      <c r="H610" s="71"/>
      <c r="I610" s="60"/>
      <c r="J610" s="60"/>
      <c r="M610" s="60"/>
      <c r="N610" s="60"/>
      <c r="O610" s="60"/>
    </row>
    <row r="611" spans="2:15" ht="15.75" hidden="1">
      <c r="B611" s="70"/>
      <c r="H611" s="71"/>
      <c r="I611" s="60"/>
      <c r="J611" s="60"/>
      <c r="M611" s="60"/>
      <c r="N611" s="60"/>
      <c r="O611" s="60"/>
    </row>
    <row r="612" spans="1:17" s="8" customFormat="1" ht="76.5" hidden="1">
      <c r="A612" s="9" t="s">
        <v>19</v>
      </c>
      <c r="B612" s="13" t="s">
        <v>79</v>
      </c>
      <c r="C612" s="6"/>
      <c r="D612" s="6"/>
      <c r="E612" s="166"/>
      <c r="F612" s="6"/>
      <c r="G612" s="158"/>
      <c r="H612" s="22"/>
      <c r="Q612" s="134"/>
    </row>
    <row r="613" spans="1:17" s="8" customFormat="1" ht="15.75" hidden="1">
      <c r="A613" s="9"/>
      <c r="B613" s="13"/>
      <c r="C613" s="6"/>
      <c r="D613" s="6"/>
      <c r="E613" s="166"/>
      <c r="F613" s="6"/>
      <c r="G613" s="158"/>
      <c r="H613" s="22"/>
      <c r="Q613" s="134"/>
    </row>
    <row r="614" spans="1:17" s="8" customFormat="1" ht="15.75" hidden="1">
      <c r="A614" s="9"/>
      <c r="B614" s="13" t="s">
        <v>323</v>
      </c>
      <c r="C614" s="7">
        <v>0</v>
      </c>
      <c r="D614" s="6"/>
      <c r="E614" s="166"/>
      <c r="F614" s="6"/>
      <c r="G614" s="158"/>
      <c r="H614" s="6"/>
      <c r="Q614" s="134"/>
    </row>
    <row r="615" spans="1:17" s="8" customFormat="1" ht="15.75">
      <c r="A615" s="9"/>
      <c r="B615" s="13"/>
      <c r="C615" s="7"/>
      <c r="D615" s="6"/>
      <c r="E615" s="166"/>
      <c r="F615" s="6"/>
      <c r="G615" s="158"/>
      <c r="H615" s="6"/>
      <c r="Q615" s="134"/>
    </row>
    <row r="616" spans="1:17" s="8" customFormat="1" ht="76.5">
      <c r="A616" s="9" t="s">
        <v>42</v>
      </c>
      <c r="B616" s="13" t="s">
        <v>131</v>
      </c>
      <c r="C616" s="6"/>
      <c r="D616" s="6"/>
      <c r="E616" s="166"/>
      <c r="F616" s="6"/>
      <c r="G616" s="158"/>
      <c r="H616" s="22"/>
      <c r="Q616" s="134"/>
    </row>
    <row r="617" spans="1:17" s="8" customFormat="1" ht="15.75">
      <c r="A617" s="9"/>
      <c r="B617" s="13"/>
      <c r="C617" s="6"/>
      <c r="D617" s="6"/>
      <c r="E617" s="166"/>
      <c r="F617" s="6"/>
      <c r="G617" s="158"/>
      <c r="H617" s="22"/>
      <c r="Q617" s="134"/>
    </row>
    <row r="618" spans="1:17" s="8" customFormat="1" ht="15.75">
      <c r="A618" s="9"/>
      <c r="B618" s="13" t="s">
        <v>323</v>
      </c>
      <c r="C618" s="100">
        <v>4</v>
      </c>
      <c r="D618" s="6"/>
      <c r="E618" s="166"/>
      <c r="F618" s="6"/>
      <c r="G618" s="158"/>
      <c r="H618" s="6"/>
      <c r="Q618" s="134"/>
    </row>
    <row r="619" spans="1:17" s="8" customFormat="1" ht="15.75" hidden="1">
      <c r="A619" s="9"/>
      <c r="B619" s="13"/>
      <c r="C619" s="7"/>
      <c r="D619" s="6"/>
      <c r="E619" s="166"/>
      <c r="F619" s="6"/>
      <c r="G619" s="158"/>
      <c r="H619" s="6"/>
      <c r="Q619" s="134"/>
    </row>
    <row r="620" spans="1:17" s="8" customFormat="1" ht="89.25" hidden="1">
      <c r="A620" s="9" t="s">
        <v>250</v>
      </c>
      <c r="B620" s="13" t="s">
        <v>257</v>
      </c>
      <c r="C620" s="6"/>
      <c r="D620" s="6"/>
      <c r="E620" s="166"/>
      <c r="F620" s="6"/>
      <c r="G620" s="158"/>
      <c r="H620" s="22"/>
      <c r="Q620" s="134"/>
    </row>
    <row r="621" spans="1:17" s="8" customFormat="1" ht="15.75" hidden="1">
      <c r="A621" s="9"/>
      <c r="B621" s="13"/>
      <c r="C621" s="6"/>
      <c r="D621" s="6"/>
      <c r="E621" s="166"/>
      <c r="F621" s="6"/>
      <c r="G621" s="158"/>
      <c r="H621" s="22"/>
      <c r="Q621" s="134"/>
    </row>
    <row r="622" spans="1:17" s="8" customFormat="1" ht="15.75" hidden="1">
      <c r="A622" s="9"/>
      <c r="B622" s="13" t="s">
        <v>323</v>
      </c>
      <c r="C622" s="7">
        <v>0</v>
      </c>
      <c r="D622" s="6"/>
      <c r="E622" s="166"/>
      <c r="F622" s="6"/>
      <c r="G622" s="158"/>
      <c r="H622" s="6"/>
      <c r="Q622" s="134"/>
    </row>
    <row r="623" spans="1:17" s="8" customFormat="1" ht="15.75" hidden="1">
      <c r="A623" s="9"/>
      <c r="B623" s="13"/>
      <c r="C623" s="7"/>
      <c r="D623" s="6"/>
      <c r="E623" s="166"/>
      <c r="F623" s="6"/>
      <c r="G623" s="158"/>
      <c r="H623" s="6"/>
      <c r="Q623" s="134"/>
    </row>
    <row r="624" spans="1:17" s="8" customFormat="1" ht="76.5" hidden="1">
      <c r="A624" s="9" t="s">
        <v>251</v>
      </c>
      <c r="B624" s="13" t="s">
        <v>256</v>
      </c>
      <c r="C624" s="6"/>
      <c r="D624" s="6"/>
      <c r="E624" s="166"/>
      <c r="F624" s="6"/>
      <c r="G624" s="158"/>
      <c r="H624" s="22"/>
      <c r="Q624" s="134"/>
    </row>
    <row r="625" spans="1:17" s="8" customFormat="1" ht="15.75" hidden="1">
      <c r="A625" s="9"/>
      <c r="B625" s="13"/>
      <c r="C625" s="6"/>
      <c r="D625" s="6"/>
      <c r="E625" s="166"/>
      <c r="F625" s="6"/>
      <c r="G625" s="158"/>
      <c r="H625" s="22"/>
      <c r="Q625" s="134"/>
    </row>
    <row r="626" spans="1:17" s="8" customFormat="1" ht="15.75" hidden="1">
      <c r="A626" s="9"/>
      <c r="B626" s="13" t="s">
        <v>72</v>
      </c>
      <c r="C626" s="7">
        <v>0</v>
      </c>
      <c r="D626" s="6"/>
      <c r="E626" s="166"/>
      <c r="F626" s="6"/>
      <c r="G626" s="158"/>
      <c r="H626" s="6"/>
      <c r="Q626" s="134"/>
    </row>
    <row r="627" spans="1:17" s="8" customFormat="1" ht="15.75" hidden="1">
      <c r="A627" s="9"/>
      <c r="B627" s="13"/>
      <c r="C627" s="7"/>
      <c r="D627" s="6"/>
      <c r="E627" s="166"/>
      <c r="F627" s="6"/>
      <c r="G627" s="158"/>
      <c r="H627" s="6"/>
      <c r="Q627" s="134"/>
    </row>
    <row r="628" spans="1:17" s="8" customFormat="1" ht="76.5" hidden="1">
      <c r="A628" s="9" t="s">
        <v>308</v>
      </c>
      <c r="B628" s="13" t="s">
        <v>238</v>
      </c>
      <c r="C628" s="6"/>
      <c r="D628" s="6"/>
      <c r="E628" s="166"/>
      <c r="F628" s="6"/>
      <c r="G628" s="158"/>
      <c r="H628" s="22"/>
      <c r="Q628" s="134"/>
    </row>
    <row r="629" spans="1:17" s="8" customFormat="1" ht="15.75" hidden="1">
      <c r="A629" s="9"/>
      <c r="B629" s="13"/>
      <c r="C629" s="6"/>
      <c r="D629" s="6"/>
      <c r="E629" s="166"/>
      <c r="F629" s="6"/>
      <c r="G629" s="158"/>
      <c r="H629" s="22"/>
      <c r="Q629" s="134"/>
    </row>
    <row r="630" spans="1:17" s="8" customFormat="1" ht="15.75" hidden="1">
      <c r="A630" s="9"/>
      <c r="B630" s="13" t="s">
        <v>72</v>
      </c>
      <c r="C630" s="7">
        <v>0</v>
      </c>
      <c r="D630" s="6"/>
      <c r="E630" s="166"/>
      <c r="F630" s="6"/>
      <c r="G630" s="158"/>
      <c r="H630" s="6"/>
      <c r="K630" s="107"/>
      <c r="Q630" s="134"/>
    </row>
    <row r="631" spans="1:17" s="8" customFormat="1" ht="15.75" hidden="1">
      <c r="A631" s="9"/>
      <c r="B631" s="13"/>
      <c r="C631" s="7"/>
      <c r="D631" s="6"/>
      <c r="E631" s="166"/>
      <c r="F631" s="6"/>
      <c r="G631" s="158"/>
      <c r="H631" s="6"/>
      <c r="K631" s="107"/>
      <c r="Q631" s="134"/>
    </row>
    <row r="632" spans="1:17" s="8" customFormat="1" ht="140.25" hidden="1">
      <c r="A632" s="9" t="s">
        <v>218</v>
      </c>
      <c r="B632" s="13" t="s">
        <v>220</v>
      </c>
      <c r="C632" s="6"/>
      <c r="D632" s="6"/>
      <c r="E632" s="166"/>
      <c r="F632" s="6"/>
      <c r="G632" s="158"/>
      <c r="H632" s="22"/>
      <c r="J632" s="13"/>
      <c r="Q632" s="134"/>
    </row>
    <row r="633" spans="1:17" s="8" customFormat="1" ht="15.75" hidden="1">
      <c r="A633" s="9"/>
      <c r="B633" s="13"/>
      <c r="C633" s="6"/>
      <c r="D633" s="6"/>
      <c r="E633" s="166"/>
      <c r="F633" s="6"/>
      <c r="G633" s="158"/>
      <c r="H633" s="22"/>
      <c r="Q633" s="134"/>
    </row>
    <row r="634" spans="1:17" s="8" customFormat="1" ht="15.75" hidden="1">
      <c r="A634" s="9"/>
      <c r="B634" s="13" t="s">
        <v>72</v>
      </c>
      <c r="C634" s="7">
        <v>0</v>
      </c>
      <c r="D634" s="6"/>
      <c r="E634" s="166"/>
      <c r="F634" s="6"/>
      <c r="G634" s="158"/>
      <c r="H634" s="6"/>
      <c r="K634" s="107"/>
      <c r="Q634" s="134"/>
    </row>
    <row r="635" spans="1:17" s="8" customFormat="1" ht="15.75" hidden="1">
      <c r="A635" s="9"/>
      <c r="B635" s="13"/>
      <c r="C635" s="7"/>
      <c r="D635" s="6"/>
      <c r="E635" s="166"/>
      <c r="F635" s="6"/>
      <c r="G635" s="158"/>
      <c r="H635" s="6"/>
      <c r="K635" s="107"/>
      <c r="Q635" s="134"/>
    </row>
    <row r="636" spans="1:17" s="8" customFormat="1" ht="127.5" hidden="1">
      <c r="A636" s="9" t="s">
        <v>219</v>
      </c>
      <c r="B636" s="13" t="s">
        <v>258</v>
      </c>
      <c r="C636" s="6"/>
      <c r="D636" s="6"/>
      <c r="E636" s="166"/>
      <c r="F636" s="6"/>
      <c r="G636" s="158"/>
      <c r="H636" s="22"/>
      <c r="J636" s="13"/>
      <c r="Q636" s="134"/>
    </row>
    <row r="637" spans="1:17" s="8" customFormat="1" ht="15.75" hidden="1">
      <c r="A637" s="9"/>
      <c r="B637" s="13"/>
      <c r="C637" s="6"/>
      <c r="D637" s="6"/>
      <c r="E637" s="166"/>
      <c r="F637" s="6"/>
      <c r="G637" s="158"/>
      <c r="H637" s="22"/>
      <c r="Q637" s="134"/>
    </row>
    <row r="638" spans="1:17" s="8" customFormat="1" ht="15.75" hidden="1">
      <c r="A638" s="9"/>
      <c r="B638" s="13" t="s">
        <v>72</v>
      </c>
      <c r="C638" s="7">
        <v>0</v>
      </c>
      <c r="D638" s="6"/>
      <c r="E638" s="166"/>
      <c r="F638" s="6"/>
      <c r="G638" s="158"/>
      <c r="H638" s="6"/>
      <c r="K638" s="107"/>
      <c r="Q638" s="134"/>
    </row>
    <row r="639" spans="1:17" s="8" customFormat="1" ht="15.75" hidden="1">
      <c r="A639" s="9"/>
      <c r="B639" s="13"/>
      <c r="C639" s="7"/>
      <c r="D639" s="6"/>
      <c r="E639" s="166"/>
      <c r="F639" s="6"/>
      <c r="G639" s="158"/>
      <c r="H639" s="6"/>
      <c r="K639" s="107"/>
      <c r="Q639" s="134"/>
    </row>
    <row r="640" spans="1:17" s="8" customFormat="1" ht="96.75" customHeight="1" hidden="1">
      <c r="A640" s="9" t="s">
        <v>244</v>
      </c>
      <c r="B640" s="13" t="s">
        <v>245</v>
      </c>
      <c r="C640" s="6"/>
      <c r="D640" s="6"/>
      <c r="E640" s="166"/>
      <c r="F640" s="6"/>
      <c r="G640" s="158"/>
      <c r="H640" s="22"/>
      <c r="Q640" s="134"/>
    </row>
    <row r="641" spans="1:17" s="8" customFormat="1" ht="15.75" hidden="1">
      <c r="A641" s="9"/>
      <c r="B641" s="13"/>
      <c r="C641" s="6"/>
      <c r="D641" s="6"/>
      <c r="E641" s="166"/>
      <c r="F641" s="6"/>
      <c r="G641" s="158"/>
      <c r="H641" s="22"/>
      <c r="Q641" s="134"/>
    </row>
    <row r="642" spans="1:17" s="8" customFormat="1" ht="15.75" hidden="1">
      <c r="A642" s="9"/>
      <c r="B642" s="13" t="s">
        <v>72</v>
      </c>
      <c r="C642" s="7">
        <v>0</v>
      </c>
      <c r="D642" s="6"/>
      <c r="E642" s="166"/>
      <c r="F642" s="6"/>
      <c r="G642" s="158"/>
      <c r="H642" s="6"/>
      <c r="K642" s="107"/>
      <c r="Q642" s="134"/>
    </row>
    <row r="643" spans="1:17" s="8" customFormat="1" ht="15.75" hidden="1">
      <c r="A643" s="9"/>
      <c r="B643" s="13"/>
      <c r="C643" s="6"/>
      <c r="D643" s="6"/>
      <c r="E643" s="166"/>
      <c r="F643" s="6"/>
      <c r="G643" s="158"/>
      <c r="H643" s="6"/>
      <c r="K643" s="107"/>
      <c r="Q643" s="134"/>
    </row>
    <row r="644" spans="1:17" s="8" customFormat="1" ht="105" customHeight="1" hidden="1">
      <c r="A644" s="9" t="s">
        <v>20</v>
      </c>
      <c r="B644" s="13" t="s">
        <v>237</v>
      </c>
      <c r="C644" s="6"/>
      <c r="D644" s="6"/>
      <c r="E644" s="166"/>
      <c r="F644" s="6"/>
      <c r="G644" s="158"/>
      <c r="H644" s="22"/>
      <c r="Q644" s="134"/>
    </row>
    <row r="645" spans="1:17" s="8" customFormat="1" ht="15.75" hidden="1">
      <c r="A645" s="9"/>
      <c r="B645" s="13"/>
      <c r="C645" s="6"/>
      <c r="D645" s="6"/>
      <c r="E645" s="166"/>
      <c r="F645" s="6"/>
      <c r="G645" s="158"/>
      <c r="H645" s="22"/>
      <c r="Q645" s="134"/>
    </row>
    <row r="646" spans="1:17" s="8" customFormat="1" ht="15.75" hidden="1">
      <c r="A646" s="9"/>
      <c r="B646" s="13" t="s">
        <v>72</v>
      </c>
      <c r="C646" s="7">
        <v>0</v>
      </c>
      <c r="D646" s="6"/>
      <c r="E646" s="166"/>
      <c r="F646" s="6"/>
      <c r="G646" s="158"/>
      <c r="H646" s="6"/>
      <c r="K646" s="107"/>
      <c r="Q646" s="134"/>
    </row>
    <row r="647" spans="2:15" ht="15.75" hidden="1">
      <c r="B647" s="70"/>
      <c r="H647" s="80"/>
      <c r="I647" s="60"/>
      <c r="J647" s="60"/>
      <c r="M647" s="60"/>
      <c r="N647" s="60"/>
      <c r="O647" s="60"/>
    </row>
    <row r="648" spans="1:17" s="8" customFormat="1" ht="63.75" hidden="1">
      <c r="A648" s="9" t="s">
        <v>71</v>
      </c>
      <c r="B648" s="13" t="s">
        <v>78</v>
      </c>
      <c r="C648" s="6"/>
      <c r="D648" s="6"/>
      <c r="E648" s="166"/>
      <c r="F648" s="6"/>
      <c r="G648" s="158"/>
      <c r="H648" s="22"/>
      <c r="Q648" s="134"/>
    </row>
    <row r="649" spans="1:17" s="8" customFormat="1" ht="15.75" hidden="1">
      <c r="A649" s="9"/>
      <c r="B649" s="13"/>
      <c r="C649" s="6"/>
      <c r="D649" s="6"/>
      <c r="E649" s="166"/>
      <c r="F649" s="6"/>
      <c r="G649" s="158"/>
      <c r="H649" s="22"/>
      <c r="Q649" s="134"/>
    </row>
    <row r="650" spans="1:17" s="8" customFormat="1" ht="15.75" hidden="1">
      <c r="A650" s="9"/>
      <c r="B650" s="13" t="s">
        <v>323</v>
      </c>
      <c r="C650" s="106">
        <v>0</v>
      </c>
      <c r="D650" s="6"/>
      <c r="E650" s="166"/>
      <c r="F650" s="6"/>
      <c r="G650" s="158"/>
      <c r="H650" s="6"/>
      <c r="Q650" s="134"/>
    </row>
    <row r="651" spans="1:17" s="8" customFormat="1" ht="15.75" hidden="1">
      <c r="A651" s="9"/>
      <c r="B651" s="13"/>
      <c r="C651" s="106"/>
      <c r="D651" s="6"/>
      <c r="E651" s="166"/>
      <c r="F651" s="6"/>
      <c r="G651" s="158"/>
      <c r="H651" s="6"/>
      <c r="Q651" s="134"/>
    </row>
    <row r="652" spans="1:17" s="8" customFormat="1" ht="63.75" hidden="1">
      <c r="A652" s="9" t="s">
        <v>43</v>
      </c>
      <c r="B652" s="13" t="s">
        <v>44</v>
      </c>
      <c r="C652" s="6"/>
      <c r="D652" s="6"/>
      <c r="E652" s="166"/>
      <c r="F652" s="6"/>
      <c r="G652" s="158"/>
      <c r="H652" s="22"/>
      <c r="Q652" s="134"/>
    </row>
    <row r="653" spans="1:17" s="8" customFormat="1" ht="15.75" hidden="1">
      <c r="A653" s="9"/>
      <c r="B653" s="13"/>
      <c r="C653" s="6"/>
      <c r="D653" s="6"/>
      <c r="E653" s="166"/>
      <c r="F653" s="6"/>
      <c r="G653" s="158"/>
      <c r="H653" s="22"/>
      <c r="Q653" s="134"/>
    </row>
    <row r="654" spans="1:17" s="8" customFormat="1" ht="15.75" hidden="1">
      <c r="A654" s="9"/>
      <c r="B654" s="13" t="s">
        <v>323</v>
      </c>
      <c r="C654" s="106">
        <v>0</v>
      </c>
      <c r="D654" s="6"/>
      <c r="E654" s="166"/>
      <c r="F654" s="6"/>
      <c r="G654" s="158"/>
      <c r="H654" s="6"/>
      <c r="Q654" s="134"/>
    </row>
    <row r="655" spans="1:17" s="8" customFormat="1" ht="15.75" hidden="1">
      <c r="A655" s="9"/>
      <c r="B655" s="13"/>
      <c r="C655" s="100"/>
      <c r="D655" s="6"/>
      <c r="E655" s="166"/>
      <c r="F655" s="6"/>
      <c r="G655" s="158"/>
      <c r="H655" s="6"/>
      <c r="Q655" s="134"/>
    </row>
    <row r="656" spans="1:17" s="8" customFormat="1" ht="92.25" customHeight="1" hidden="1">
      <c r="A656" s="9" t="s">
        <v>51</v>
      </c>
      <c r="B656" s="13" t="s">
        <v>52</v>
      </c>
      <c r="C656" s="6"/>
      <c r="D656" s="6"/>
      <c r="E656" s="166"/>
      <c r="F656" s="6"/>
      <c r="G656" s="158"/>
      <c r="H656" s="22"/>
      <c r="Q656" s="134"/>
    </row>
    <row r="657" spans="1:17" s="8" customFormat="1" ht="15.75" hidden="1">
      <c r="A657" s="9"/>
      <c r="B657" s="13"/>
      <c r="C657" s="6"/>
      <c r="D657" s="6"/>
      <c r="E657" s="166"/>
      <c r="F657" s="6"/>
      <c r="G657" s="158"/>
      <c r="H657" s="22"/>
      <c r="Q657" s="134"/>
    </row>
    <row r="658" spans="1:17" s="8" customFormat="1" ht="15.75" hidden="1">
      <c r="A658" s="9"/>
      <c r="B658" s="13" t="s">
        <v>72</v>
      </c>
      <c r="C658" s="106">
        <v>0</v>
      </c>
      <c r="D658" s="6"/>
      <c r="E658" s="166"/>
      <c r="F658" s="6"/>
      <c r="G658" s="158"/>
      <c r="H658" s="6"/>
      <c r="Q658" s="134"/>
    </row>
    <row r="659" spans="1:17" s="8" customFormat="1" ht="15.75" hidden="1">
      <c r="A659" s="9"/>
      <c r="B659" s="13"/>
      <c r="C659" s="106"/>
      <c r="D659" s="6"/>
      <c r="E659" s="166"/>
      <c r="F659" s="6"/>
      <c r="G659" s="158"/>
      <c r="H659" s="6"/>
      <c r="Q659" s="134"/>
    </row>
    <row r="660" spans="1:17" s="8" customFormat="1" ht="63.75" hidden="1">
      <c r="A660" s="9" t="s">
        <v>259</v>
      </c>
      <c r="B660" s="13" t="s">
        <v>236</v>
      </c>
      <c r="C660" s="6"/>
      <c r="D660" s="6"/>
      <c r="E660" s="166"/>
      <c r="F660" s="6"/>
      <c r="G660" s="158"/>
      <c r="H660" s="22"/>
      <c r="Q660" s="134"/>
    </row>
    <row r="661" spans="1:17" s="8" customFormat="1" ht="15.75" hidden="1">
      <c r="A661" s="9"/>
      <c r="B661" s="13"/>
      <c r="C661" s="6"/>
      <c r="D661" s="6"/>
      <c r="E661" s="166"/>
      <c r="F661" s="6"/>
      <c r="G661" s="158"/>
      <c r="H661" s="22"/>
      <c r="Q661" s="134"/>
    </row>
    <row r="662" spans="1:17" s="8" customFormat="1" ht="15.75" hidden="1">
      <c r="A662" s="9"/>
      <c r="B662" s="13" t="s">
        <v>323</v>
      </c>
      <c r="C662" s="106">
        <v>0</v>
      </c>
      <c r="D662" s="6"/>
      <c r="E662" s="166"/>
      <c r="F662" s="6"/>
      <c r="G662" s="158"/>
      <c r="H662" s="6"/>
      <c r="Q662" s="134"/>
    </row>
    <row r="663" spans="1:17" s="8" customFormat="1" ht="15.75" hidden="1">
      <c r="A663" s="9"/>
      <c r="B663" s="13"/>
      <c r="C663" s="106"/>
      <c r="D663" s="6"/>
      <c r="E663" s="166"/>
      <c r="F663" s="6"/>
      <c r="G663" s="158"/>
      <c r="H663" s="6"/>
      <c r="Q663" s="134"/>
    </row>
    <row r="664" spans="1:17" s="8" customFormat="1" ht="63.75" hidden="1">
      <c r="A664" s="9" t="s">
        <v>260</v>
      </c>
      <c r="B664" s="13" t="s">
        <v>240</v>
      </c>
      <c r="C664" s="6"/>
      <c r="D664" s="6"/>
      <c r="E664" s="166"/>
      <c r="F664" s="6"/>
      <c r="G664" s="158"/>
      <c r="H664" s="22"/>
      <c r="Q664" s="134"/>
    </row>
    <row r="665" spans="1:17" s="8" customFormat="1" ht="15.75" hidden="1">
      <c r="A665" s="9"/>
      <c r="B665" s="13"/>
      <c r="C665" s="6"/>
      <c r="D665" s="6"/>
      <c r="E665" s="166"/>
      <c r="F665" s="6"/>
      <c r="G665" s="158"/>
      <c r="H665" s="22"/>
      <c r="Q665" s="134"/>
    </row>
    <row r="666" spans="1:17" s="8" customFormat="1" ht="15.75" hidden="1">
      <c r="A666" s="9"/>
      <c r="B666" s="13" t="s">
        <v>323</v>
      </c>
      <c r="C666" s="106">
        <v>0</v>
      </c>
      <c r="D666" s="6"/>
      <c r="E666" s="166"/>
      <c r="F666" s="6"/>
      <c r="G666" s="158"/>
      <c r="H666" s="6"/>
      <c r="Q666" s="141"/>
    </row>
    <row r="667" spans="1:17" s="8" customFormat="1" ht="15.75" hidden="1">
      <c r="A667" s="9"/>
      <c r="B667" s="13"/>
      <c r="C667" s="106"/>
      <c r="D667" s="6"/>
      <c r="E667" s="166"/>
      <c r="F667" s="6"/>
      <c r="G667" s="158"/>
      <c r="H667" s="6"/>
      <c r="Q667" s="141"/>
    </row>
    <row r="668" spans="1:17" s="8" customFormat="1" ht="38.25" hidden="1">
      <c r="A668" s="9" t="s">
        <v>246</v>
      </c>
      <c r="B668" s="13" t="s">
        <v>247</v>
      </c>
      <c r="C668" s="6"/>
      <c r="D668" s="6"/>
      <c r="E668" s="166"/>
      <c r="F668" s="6"/>
      <c r="G668" s="158"/>
      <c r="H668" s="22"/>
      <c r="Q668" s="134"/>
    </row>
    <row r="669" spans="1:17" s="8" customFormat="1" ht="15.75" hidden="1">
      <c r="A669" s="9"/>
      <c r="B669" s="13"/>
      <c r="C669" s="6"/>
      <c r="D669" s="6"/>
      <c r="E669" s="166"/>
      <c r="F669" s="6"/>
      <c r="G669" s="158"/>
      <c r="H669" s="22"/>
      <c r="Q669" s="134"/>
    </row>
    <row r="670" spans="1:17" s="8" customFormat="1" ht="15.75" hidden="1">
      <c r="A670" s="9"/>
      <c r="B670" s="13" t="s">
        <v>323</v>
      </c>
      <c r="C670" s="106">
        <v>0</v>
      </c>
      <c r="D670" s="6"/>
      <c r="E670" s="166"/>
      <c r="F670" s="6"/>
      <c r="G670" s="158"/>
      <c r="H670" s="6"/>
      <c r="Q670" s="134"/>
    </row>
    <row r="671" spans="2:15" ht="15.75">
      <c r="B671" s="70"/>
      <c r="H671" s="80"/>
      <c r="I671" s="60"/>
      <c r="J671" s="60"/>
      <c r="M671" s="60"/>
      <c r="N671" s="60"/>
      <c r="O671" s="60"/>
    </row>
    <row r="672" spans="1:8" ht="38.25">
      <c r="A672" s="57" t="s">
        <v>21</v>
      </c>
      <c r="B672" s="70" t="s">
        <v>102</v>
      </c>
      <c r="H672" s="80"/>
    </row>
    <row r="673" spans="2:8" ht="15.75">
      <c r="B673" s="70"/>
      <c r="H673" s="80"/>
    </row>
    <row r="674" spans="2:17" ht="15.75">
      <c r="B674" s="70" t="s">
        <v>323</v>
      </c>
      <c r="C674" s="71">
        <v>2</v>
      </c>
      <c r="H674" s="71"/>
      <c r="Q674" s="142"/>
    </row>
    <row r="675" spans="2:17" ht="15.75" hidden="1">
      <c r="B675" s="70"/>
      <c r="H675" s="80"/>
      <c r="Q675" s="139"/>
    </row>
    <row r="676" spans="1:17" ht="38.25" hidden="1">
      <c r="A676" s="108" t="s">
        <v>103</v>
      </c>
      <c r="B676" s="70" t="s">
        <v>65</v>
      </c>
      <c r="H676" s="80"/>
      <c r="Q676" s="139"/>
    </row>
    <row r="677" spans="2:17" ht="15.75" hidden="1">
      <c r="B677" s="70"/>
      <c r="H677" s="80"/>
      <c r="Q677" s="139"/>
    </row>
    <row r="678" spans="2:17" ht="15.75" hidden="1">
      <c r="B678" s="70" t="s">
        <v>323</v>
      </c>
      <c r="C678" s="73">
        <v>0</v>
      </c>
      <c r="H678" s="71"/>
      <c r="Q678" s="143"/>
    </row>
    <row r="679" spans="2:17" ht="15.75" hidden="1">
      <c r="B679" s="70"/>
      <c r="H679" s="71"/>
      <c r="Q679" s="139"/>
    </row>
    <row r="680" spans="1:17" ht="38.25" hidden="1">
      <c r="A680" s="108" t="s">
        <v>104</v>
      </c>
      <c r="B680" s="70" t="s">
        <v>66</v>
      </c>
      <c r="H680" s="80"/>
      <c r="Q680" s="139"/>
    </row>
    <row r="681" spans="2:17" ht="15.75" hidden="1">
      <c r="B681" s="70"/>
      <c r="H681" s="80"/>
      <c r="Q681" s="139"/>
    </row>
    <row r="682" spans="2:17" ht="15.75" hidden="1">
      <c r="B682" s="70" t="s">
        <v>323</v>
      </c>
      <c r="C682" s="73">
        <v>0</v>
      </c>
      <c r="H682" s="71"/>
      <c r="Q682" s="143"/>
    </row>
    <row r="683" spans="2:17" ht="15.75" hidden="1">
      <c r="B683" s="70"/>
      <c r="H683" s="71"/>
      <c r="Q683" s="143"/>
    </row>
    <row r="684" spans="1:17" ht="38.25" hidden="1">
      <c r="A684" s="108" t="s">
        <v>105</v>
      </c>
      <c r="B684" s="70" t="s">
        <v>310</v>
      </c>
      <c r="H684" s="80"/>
      <c r="Q684" s="139"/>
    </row>
    <row r="685" spans="2:17" ht="15.75" hidden="1">
      <c r="B685" s="70"/>
      <c r="H685" s="80"/>
      <c r="Q685" s="139"/>
    </row>
    <row r="686" spans="2:17" ht="15.75" hidden="1">
      <c r="B686" s="70" t="s">
        <v>323</v>
      </c>
      <c r="C686" s="73">
        <v>0</v>
      </c>
      <c r="H686" s="71"/>
      <c r="Q686" s="143"/>
    </row>
    <row r="687" spans="2:17" ht="15.75">
      <c r="B687" s="70"/>
      <c r="H687" s="71"/>
      <c r="Q687" s="142"/>
    </row>
    <row r="688" spans="1:8" ht="25.5">
      <c r="A688" s="57" t="s">
        <v>106</v>
      </c>
      <c r="B688" s="70" t="s">
        <v>32</v>
      </c>
      <c r="H688" s="80"/>
    </row>
    <row r="689" spans="2:8" ht="15.75">
      <c r="B689" s="70"/>
      <c r="H689" s="67"/>
    </row>
    <row r="690" spans="2:8" ht="15.75">
      <c r="B690" s="70" t="s">
        <v>322</v>
      </c>
      <c r="C690" s="71">
        <v>20</v>
      </c>
      <c r="H690" s="71"/>
    </row>
    <row r="691" spans="2:8" ht="15.75" hidden="1">
      <c r="B691" s="70"/>
      <c r="H691" s="80"/>
    </row>
    <row r="692" spans="1:17" s="8" customFormat="1" ht="63.75" hidden="1">
      <c r="A692" s="9" t="s">
        <v>107</v>
      </c>
      <c r="B692" s="13" t="s">
        <v>70</v>
      </c>
      <c r="C692" s="6"/>
      <c r="D692" s="6"/>
      <c r="E692" s="166"/>
      <c r="F692" s="6"/>
      <c r="G692" s="158"/>
      <c r="H692" s="22"/>
      <c r="Q692" s="134"/>
    </row>
    <row r="693" spans="1:17" s="8" customFormat="1" ht="15.75" hidden="1">
      <c r="A693" s="9"/>
      <c r="B693" s="13"/>
      <c r="C693" s="6"/>
      <c r="D693" s="6"/>
      <c r="E693" s="166"/>
      <c r="F693" s="6"/>
      <c r="G693" s="158"/>
      <c r="H693" s="22"/>
      <c r="Q693" s="134"/>
    </row>
    <row r="694" spans="1:17" s="8" customFormat="1" ht="15.75" hidden="1">
      <c r="A694" s="9"/>
      <c r="B694" s="13" t="s">
        <v>323</v>
      </c>
      <c r="C694" s="7">
        <v>0</v>
      </c>
      <c r="D694" s="6"/>
      <c r="E694" s="166"/>
      <c r="F694" s="6"/>
      <c r="G694" s="158"/>
      <c r="H694" s="6"/>
      <c r="Q694" s="134"/>
    </row>
    <row r="695" spans="1:17" s="8" customFormat="1" ht="15.75" hidden="1">
      <c r="A695" s="9"/>
      <c r="B695" s="13"/>
      <c r="C695" s="7"/>
      <c r="D695" s="6"/>
      <c r="E695" s="166"/>
      <c r="F695" s="6"/>
      <c r="G695" s="158"/>
      <c r="H695" s="6"/>
      <c r="Q695" s="134"/>
    </row>
    <row r="696" spans="1:17" s="8" customFormat="1" ht="76.5" hidden="1">
      <c r="A696" s="9" t="s">
        <v>143</v>
      </c>
      <c r="B696" s="13" t="s">
        <v>73</v>
      </c>
      <c r="C696" s="6"/>
      <c r="D696" s="6"/>
      <c r="E696" s="166"/>
      <c r="F696" s="6"/>
      <c r="G696" s="158"/>
      <c r="H696" s="22"/>
      <c r="Q696" s="134"/>
    </row>
    <row r="697" spans="1:17" s="8" customFormat="1" ht="15.75" hidden="1">
      <c r="A697" s="9"/>
      <c r="B697" s="13"/>
      <c r="C697" s="6"/>
      <c r="D697" s="6"/>
      <c r="E697" s="166"/>
      <c r="F697" s="6"/>
      <c r="G697" s="158"/>
      <c r="H697" s="22"/>
      <c r="Q697" s="134"/>
    </row>
    <row r="698" spans="1:17" s="8" customFormat="1" ht="15.75" hidden="1">
      <c r="A698" s="9"/>
      <c r="B698" s="13" t="s">
        <v>72</v>
      </c>
      <c r="C698" s="7">
        <v>0</v>
      </c>
      <c r="D698" s="6"/>
      <c r="E698" s="166"/>
      <c r="F698" s="6"/>
      <c r="G698" s="158"/>
      <c r="H698" s="6"/>
      <c r="Q698" s="141"/>
    </row>
    <row r="699" spans="1:17" s="8" customFormat="1" ht="15.75">
      <c r="A699" s="9"/>
      <c r="B699" s="13"/>
      <c r="C699" s="7"/>
      <c r="D699" s="6"/>
      <c r="E699" s="166"/>
      <c r="F699" s="6"/>
      <c r="G699" s="158"/>
      <c r="H699" s="6"/>
      <c r="Q699" s="141"/>
    </row>
    <row r="700" spans="1:17" s="8" customFormat="1" ht="38.25">
      <c r="A700" s="57" t="s">
        <v>252</v>
      </c>
      <c r="B700" s="70" t="s">
        <v>255</v>
      </c>
      <c r="C700" s="7"/>
      <c r="D700" s="6"/>
      <c r="E700" s="166"/>
      <c r="F700" s="6"/>
      <c r="G700" s="158"/>
      <c r="H700" s="6"/>
      <c r="Q700" s="141"/>
    </row>
    <row r="701" spans="1:17" s="8" customFormat="1" ht="15.75">
      <c r="A701" s="9"/>
      <c r="B701" s="13"/>
      <c r="C701" s="7"/>
      <c r="D701" s="6"/>
      <c r="E701" s="166"/>
      <c r="F701" s="6"/>
      <c r="G701" s="158"/>
      <c r="H701" s="6"/>
      <c r="Q701" s="141"/>
    </row>
    <row r="702" spans="1:17" s="8" customFormat="1" ht="15.75">
      <c r="A702" s="9"/>
      <c r="B702" s="70" t="s">
        <v>322</v>
      </c>
      <c r="C702" s="71">
        <v>20</v>
      </c>
      <c r="D702" s="6"/>
      <c r="E702" s="166"/>
      <c r="F702" s="6"/>
      <c r="G702" s="158"/>
      <c r="H702" s="6"/>
      <c r="Q702" s="141"/>
    </row>
    <row r="703" spans="1:17" s="8" customFormat="1" ht="15.75">
      <c r="A703" s="9"/>
      <c r="B703" s="13"/>
      <c r="C703" s="7"/>
      <c r="D703" s="6"/>
      <c r="E703" s="166"/>
      <c r="F703" s="6"/>
      <c r="G703" s="158"/>
      <c r="H703" s="6"/>
      <c r="Q703" s="141"/>
    </row>
    <row r="704" spans="1:17" s="8" customFormat="1" ht="25.5">
      <c r="A704" s="57" t="s">
        <v>253</v>
      </c>
      <c r="B704" s="70" t="s">
        <v>254</v>
      </c>
      <c r="C704" s="7"/>
      <c r="D704" s="6"/>
      <c r="E704" s="166"/>
      <c r="F704" s="6"/>
      <c r="G704" s="158"/>
      <c r="H704" s="6"/>
      <c r="Q704" s="141"/>
    </row>
    <row r="705" spans="1:17" s="8" customFormat="1" ht="15.75">
      <c r="A705" s="9"/>
      <c r="B705" s="13"/>
      <c r="C705" s="7"/>
      <c r="D705" s="6"/>
      <c r="E705" s="166"/>
      <c r="F705" s="6"/>
      <c r="G705" s="158"/>
      <c r="H705" s="6"/>
      <c r="Q705" s="141"/>
    </row>
    <row r="706" spans="1:17" s="8" customFormat="1" ht="15.75">
      <c r="A706" s="9"/>
      <c r="B706" s="70" t="s">
        <v>322</v>
      </c>
      <c r="C706" s="71">
        <v>20</v>
      </c>
      <c r="D706" s="6"/>
      <c r="E706" s="166"/>
      <c r="F706" s="6"/>
      <c r="G706" s="158"/>
      <c r="H706" s="6"/>
      <c r="Q706" s="141"/>
    </row>
    <row r="707" spans="1:17" s="8" customFormat="1" ht="15.75">
      <c r="A707" s="9"/>
      <c r="B707" s="13"/>
      <c r="C707" s="7"/>
      <c r="D707" s="6"/>
      <c r="E707" s="166"/>
      <c r="F707" s="6"/>
      <c r="G707" s="158"/>
      <c r="H707" s="6"/>
      <c r="Q707" s="141"/>
    </row>
    <row r="708" spans="1:17" s="83" customFormat="1" ht="63.75">
      <c r="A708" s="57" t="s">
        <v>144</v>
      </c>
      <c r="B708" s="70" t="s">
        <v>67</v>
      </c>
      <c r="C708" s="71"/>
      <c r="D708" s="71"/>
      <c r="E708" s="166"/>
      <c r="F708" s="71"/>
      <c r="G708" s="151"/>
      <c r="H708" s="80"/>
      <c r="I708" s="81"/>
      <c r="J708" s="82"/>
      <c r="M708" s="84"/>
      <c r="N708" s="84"/>
      <c r="O708" s="84"/>
      <c r="Q708" s="127"/>
    </row>
    <row r="709" spans="2:17" ht="15.75">
      <c r="B709" s="70"/>
      <c r="C709" s="78"/>
      <c r="D709" s="78"/>
      <c r="E709" s="170"/>
      <c r="F709" s="78"/>
      <c r="G709" s="155"/>
      <c r="H709" s="83"/>
      <c r="Q709" s="129"/>
    </row>
    <row r="710" spans="2:8" ht="15.75">
      <c r="B710" s="70" t="s">
        <v>341</v>
      </c>
      <c r="H710" s="71"/>
    </row>
    <row r="711" spans="2:8" ht="15.75">
      <c r="B711" s="70"/>
      <c r="H711" s="80"/>
    </row>
    <row r="712" spans="2:17" ht="15.75">
      <c r="B712" s="66" t="s">
        <v>324</v>
      </c>
      <c r="C712" s="75"/>
      <c r="D712" s="75"/>
      <c r="E712" s="167"/>
      <c r="F712" s="75"/>
      <c r="G712" s="148"/>
      <c r="Q712" s="128"/>
    </row>
    <row r="713" spans="2:17" ht="15.75" hidden="1">
      <c r="B713" s="66"/>
      <c r="C713" s="75"/>
      <c r="D713" s="75"/>
      <c r="E713" s="167"/>
      <c r="F713" s="75"/>
      <c r="G713" s="148"/>
      <c r="Q713" s="128"/>
    </row>
    <row r="714" spans="1:17" ht="15.75" hidden="1">
      <c r="A714" s="16" t="s">
        <v>346</v>
      </c>
      <c r="B714" s="12" t="s">
        <v>342</v>
      </c>
      <c r="C714" s="64"/>
      <c r="D714" s="10"/>
      <c r="E714" s="163"/>
      <c r="F714" s="10"/>
      <c r="G714" s="147"/>
      <c r="H714" s="71"/>
      <c r="Q714" s="136"/>
    </row>
    <row r="715" ht="15.75" hidden="1">
      <c r="H715" s="80"/>
    </row>
    <row r="716" spans="1:8" ht="51" hidden="1">
      <c r="A716" s="57" t="s">
        <v>288</v>
      </c>
      <c r="B716" s="72" t="s">
        <v>74</v>
      </c>
      <c r="H716" s="80"/>
    </row>
    <row r="717" ht="15.75" hidden="1">
      <c r="H717" s="80"/>
    </row>
    <row r="718" spans="2:8" ht="15.75" hidden="1">
      <c r="B718" s="70" t="s">
        <v>323</v>
      </c>
      <c r="C718" s="73">
        <v>0</v>
      </c>
      <c r="E718" s="127"/>
      <c r="H718" s="71"/>
    </row>
    <row r="719" spans="2:8" ht="15.75" hidden="1">
      <c r="B719" s="70"/>
      <c r="C719" s="73"/>
      <c r="H719" s="71"/>
    </row>
    <row r="720" spans="1:17" s="8" customFormat="1" ht="89.25" hidden="1">
      <c r="A720" s="9" t="s">
        <v>362</v>
      </c>
      <c r="B720" s="5" t="s">
        <v>289</v>
      </c>
      <c r="C720" s="6"/>
      <c r="D720" s="6"/>
      <c r="E720" s="166"/>
      <c r="F720" s="6"/>
      <c r="G720" s="158"/>
      <c r="H720" s="22"/>
      <c r="I720" s="34"/>
      <c r="J720" s="30"/>
      <c r="M720" s="38"/>
      <c r="N720" s="38"/>
      <c r="O720" s="38"/>
      <c r="Q720" s="134"/>
    </row>
    <row r="721" spans="1:17" s="8" customFormat="1" ht="15.75" hidden="1">
      <c r="A721" s="9"/>
      <c r="B721" s="5"/>
      <c r="C721" s="6"/>
      <c r="D721" s="6"/>
      <c r="E721" s="166"/>
      <c r="F721" s="6"/>
      <c r="G721" s="158"/>
      <c r="H721" s="22"/>
      <c r="I721" s="34"/>
      <c r="J721" s="30"/>
      <c r="M721" s="38"/>
      <c r="N721" s="38"/>
      <c r="O721" s="38"/>
      <c r="Q721" s="134"/>
    </row>
    <row r="722" spans="1:17" s="8" customFormat="1" ht="15.75" hidden="1">
      <c r="A722" s="9"/>
      <c r="B722" s="13" t="s">
        <v>323</v>
      </c>
      <c r="C722" s="98">
        <v>0</v>
      </c>
      <c r="D722" s="6"/>
      <c r="E722" s="166"/>
      <c r="F722" s="6"/>
      <c r="G722" s="158"/>
      <c r="H722" s="6"/>
      <c r="I722" s="34"/>
      <c r="J722" s="30"/>
      <c r="M722" s="38"/>
      <c r="N722" s="38"/>
      <c r="O722" s="38"/>
      <c r="Q722" s="134"/>
    </row>
    <row r="723" ht="15.75" hidden="1">
      <c r="H723" s="80"/>
    </row>
    <row r="724" spans="1:8" ht="76.5" hidden="1">
      <c r="A724" s="57" t="s">
        <v>375</v>
      </c>
      <c r="B724" s="72" t="s">
        <v>290</v>
      </c>
      <c r="H724" s="80"/>
    </row>
    <row r="725" ht="15.75" hidden="1">
      <c r="H725" s="80"/>
    </row>
    <row r="726" spans="2:8" ht="15.75" hidden="1">
      <c r="B726" s="70" t="s">
        <v>323</v>
      </c>
      <c r="C726" s="73">
        <v>0</v>
      </c>
      <c r="H726" s="71"/>
    </row>
    <row r="727" ht="15.75" hidden="1">
      <c r="H727" s="80"/>
    </row>
    <row r="728" spans="1:8" ht="63.75" hidden="1">
      <c r="A728" s="57" t="s">
        <v>22</v>
      </c>
      <c r="B728" s="72" t="s">
        <v>68</v>
      </c>
      <c r="H728" s="80"/>
    </row>
    <row r="729" ht="15.75" hidden="1">
      <c r="H729" s="80"/>
    </row>
    <row r="730" spans="2:8" ht="15.75" hidden="1">
      <c r="B730" s="70" t="s">
        <v>323</v>
      </c>
      <c r="C730" s="73">
        <v>0</v>
      </c>
      <c r="H730" s="71"/>
    </row>
    <row r="731" ht="15.75" hidden="1">
      <c r="H731" s="80"/>
    </row>
    <row r="732" spans="1:17" ht="15.75" hidden="1">
      <c r="A732" s="65"/>
      <c r="B732" s="12" t="s">
        <v>348</v>
      </c>
      <c r="C732" s="75"/>
      <c r="D732" s="75"/>
      <c r="E732" s="167"/>
      <c r="F732" s="75"/>
      <c r="G732" s="148"/>
      <c r="Q732" s="128"/>
    </row>
    <row r="733" ht="15.75">
      <c r="H733" s="80"/>
    </row>
    <row r="734" ht="15.75">
      <c r="H734" s="80"/>
    </row>
  </sheetData>
  <sheetProtection/>
  <printOptions/>
  <pageMargins left="1.1811023622047245" right="0.75" top="0.7874015748031497" bottom="0.5905511811023623" header="0.3937007874015748" footer="0.3937007874015748"/>
  <pageSetup firstPageNumber="36" useFirstPageNumber="1" horizontalDpi="600" verticalDpi="600" orientation="portrait" paperSize="9" scale="95" r:id="rId1"/>
  <headerFooter alignWithMargins="0">
    <oddHeader>&amp;R&amp;"Arial,Navadno"&amp;9KANAL C1</oddHeader>
    <oddFooter>&amp;C&amp;"Arial,Navadno"&amp;10&amp;P</oddFooter>
  </headerFooter>
  <rowBreaks count="5" manualBreakCount="5">
    <brk id="49" max="6" man="1"/>
    <brk id="97" max="6" man="1"/>
    <brk id="205" max="6" man="1"/>
    <brk id="261" max="6" man="1"/>
    <brk id="686" max="6" man="1"/>
  </rowBreaks>
  <colBreaks count="1" manualBreakCount="1">
    <brk id="7" max="727" man="1"/>
  </colBreaks>
</worksheet>
</file>

<file path=xl/worksheets/sheet8.xml><?xml version="1.0" encoding="utf-8"?>
<worksheet xmlns="http://schemas.openxmlformats.org/spreadsheetml/2006/main" xmlns:r="http://schemas.openxmlformats.org/officeDocument/2006/relationships">
  <dimension ref="A1:Q734"/>
  <sheetViews>
    <sheetView tabSelected="1" zoomScalePageLayoutView="0" workbookViewId="0" topLeftCell="A1">
      <selection activeCell="E46" sqref="E46"/>
    </sheetView>
  </sheetViews>
  <sheetFormatPr defaultColWidth="8.69921875" defaultRowHeight="15.75"/>
  <cols>
    <col min="1" max="1" width="6" style="57" customWidth="1"/>
    <col min="2" max="2" width="27.3984375" style="72" customWidth="1"/>
    <col min="3" max="3" width="7.3984375" style="71" customWidth="1"/>
    <col min="4" max="4" width="1.203125" style="71" customWidth="1"/>
    <col min="5" max="5" width="11.19921875" style="166" customWidth="1"/>
    <col min="6" max="6" width="3.3984375" style="71" customWidth="1"/>
    <col min="7" max="7" width="14" style="151" customWidth="1"/>
    <col min="8" max="8" width="3.69921875" style="60" customWidth="1"/>
    <col min="9" max="9" width="8.69921875" style="61" customWidth="1"/>
    <col min="10" max="10" width="8.69921875" style="62" customWidth="1"/>
    <col min="11" max="11" width="8.69921875" style="60" customWidth="1"/>
    <col min="12" max="12" width="11.59765625" style="60" customWidth="1"/>
    <col min="13" max="15" width="8.69921875" style="63" customWidth="1"/>
    <col min="16" max="16" width="8.69921875" style="60" customWidth="1"/>
    <col min="17" max="17" width="11.19921875" style="127" customWidth="1"/>
    <col min="18" max="16384" width="8.69921875" style="60" customWidth="1"/>
  </cols>
  <sheetData>
    <row r="1" spans="1:17" s="110" customFormat="1" ht="15.75" customHeight="1">
      <c r="A1" s="48"/>
      <c r="B1" s="49" t="s">
        <v>311</v>
      </c>
      <c r="C1" s="2" t="s">
        <v>85</v>
      </c>
      <c r="D1" s="44"/>
      <c r="E1" s="160"/>
      <c r="F1" s="3"/>
      <c r="G1" s="144"/>
      <c r="H1" s="109"/>
      <c r="Q1" s="135"/>
    </row>
    <row r="2" spans="1:17" s="110" customFormat="1" ht="15.75">
      <c r="A2" s="48"/>
      <c r="B2" s="49" t="s">
        <v>97</v>
      </c>
      <c r="C2" s="54" t="s">
        <v>93</v>
      </c>
      <c r="D2" s="55"/>
      <c r="E2" s="161"/>
      <c r="F2" s="55"/>
      <c r="G2" s="145"/>
      <c r="Q2" s="123"/>
    </row>
    <row r="3" spans="1:17" s="110" customFormat="1" ht="15.75">
      <c r="A3" s="48"/>
      <c r="B3" s="49" t="s">
        <v>312</v>
      </c>
      <c r="C3" s="54" t="s">
        <v>86</v>
      </c>
      <c r="D3" s="55"/>
      <c r="E3" s="161"/>
      <c r="F3" s="55"/>
      <c r="G3" s="145"/>
      <c r="Q3" s="123"/>
    </row>
    <row r="4" spans="1:17" s="110" customFormat="1" ht="15.75">
      <c r="A4" s="48"/>
      <c r="B4" s="49" t="s">
        <v>313</v>
      </c>
      <c r="C4" s="2" t="s">
        <v>94</v>
      </c>
      <c r="D4" s="44"/>
      <c r="E4" s="160"/>
      <c r="F4" s="3"/>
      <c r="G4" s="145"/>
      <c r="Q4" s="135"/>
    </row>
    <row r="5" spans="1:17" s="52" customFormat="1" ht="15.75">
      <c r="A5" s="48"/>
      <c r="B5" s="49"/>
      <c r="C5" s="56"/>
      <c r="D5" s="55"/>
      <c r="E5" s="161"/>
      <c r="F5" s="55"/>
      <c r="G5" s="145"/>
      <c r="I5" s="50"/>
      <c r="J5" s="51"/>
      <c r="M5" s="53"/>
      <c r="N5" s="53"/>
      <c r="O5" s="53"/>
      <c r="Q5" s="123"/>
    </row>
    <row r="6" spans="1:17" s="52" customFormat="1" ht="15.75">
      <c r="A6" s="48"/>
      <c r="B6" s="49"/>
      <c r="C6" s="56"/>
      <c r="D6" s="55"/>
      <c r="E6" s="161"/>
      <c r="F6" s="55"/>
      <c r="G6" s="145"/>
      <c r="I6" s="50"/>
      <c r="J6" s="51"/>
      <c r="M6" s="53"/>
      <c r="N6" s="53"/>
      <c r="O6" s="53"/>
      <c r="Q6" s="123"/>
    </row>
    <row r="9" spans="1:17" ht="18">
      <c r="A9" s="57" t="s">
        <v>314</v>
      </c>
      <c r="B9" s="58" t="s">
        <v>370</v>
      </c>
      <c r="C9" s="59"/>
      <c r="D9" s="59"/>
      <c r="E9" s="162"/>
      <c r="F9" s="59"/>
      <c r="G9" s="146"/>
      <c r="Q9" s="124"/>
    </row>
    <row r="10" spans="2:17" ht="15.75">
      <c r="B10" s="59"/>
      <c r="C10" s="59"/>
      <c r="D10" s="59"/>
      <c r="E10" s="162"/>
      <c r="F10" s="59"/>
      <c r="G10" s="146"/>
      <c r="Q10" s="124"/>
    </row>
    <row r="11" spans="2:17" ht="15.75">
      <c r="B11" s="59"/>
      <c r="C11" s="59"/>
      <c r="D11" s="59"/>
      <c r="E11" s="162"/>
      <c r="F11" s="59"/>
      <c r="G11" s="146"/>
      <c r="Q11" s="124"/>
    </row>
    <row r="14" spans="1:17" s="10" customFormat="1" ht="15.75">
      <c r="A14" s="11" t="s">
        <v>315</v>
      </c>
      <c r="B14" s="12" t="s">
        <v>316</v>
      </c>
      <c r="C14" s="64"/>
      <c r="E14" s="163"/>
      <c r="G14" s="147"/>
      <c r="I14" s="35"/>
      <c r="J14" s="31"/>
      <c r="M14" s="39"/>
      <c r="N14" s="39"/>
      <c r="O14" s="39"/>
      <c r="Q14" s="136"/>
    </row>
    <row r="15" spans="1:17" s="10" customFormat="1" ht="15.75">
      <c r="A15" s="11"/>
      <c r="B15" s="12"/>
      <c r="C15" s="64"/>
      <c r="E15" s="163"/>
      <c r="G15" s="147"/>
      <c r="I15" s="35"/>
      <c r="J15" s="31"/>
      <c r="M15" s="39"/>
      <c r="N15" s="39"/>
      <c r="O15" s="39"/>
      <c r="Q15" s="136"/>
    </row>
    <row r="16" spans="1:17" s="10" customFormat="1" ht="15.75">
      <c r="A16" s="65" t="s">
        <v>328</v>
      </c>
      <c r="B16" s="66" t="s">
        <v>327</v>
      </c>
      <c r="C16" s="67"/>
      <c r="D16" s="67"/>
      <c r="E16" s="164"/>
      <c r="F16" s="67"/>
      <c r="G16" s="148"/>
      <c r="H16" s="120"/>
      <c r="I16" s="35"/>
      <c r="J16" s="31"/>
      <c r="M16" s="39"/>
      <c r="N16" s="39"/>
      <c r="O16" s="39"/>
      <c r="Q16" s="125"/>
    </row>
    <row r="17" spans="1:17" ht="15.75">
      <c r="A17" s="65" t="s">
        <v>333</v>
      </c>
      <c r="B17" s="66" t="s">
        <v>317</v>
      </c>
      <c r="C17" s="67"/>
      <c r="D17" s="67"/>
      <c r="E17" s="164"/>
      <c r="F17" s="67"/>
      <c r="G17" s="148"/>
      <c r="H17" s="120"/>
      <c r="Q17" s="125"/>
    </row>
    <row r="18" spans="1:17" ht="15.75" hidden="1">
      <c r="A18" s="65" t="s">
        <v>345</v>
      </c>
      <c r="B18" s="66" t="s">
        <v>36</v>
      </c>
      <c r="C18" s="67"/>
      <c r="D18" s="67"/>
      <c r="E18" s="164"/>
      <c r="F18" s="67"/>
      <c r="G18" s="149"/>
      <c r="H18" s="120"/>
      <c r="Q18" s="125"/>
    </row>
    <row r="19" spans="1:17" ht="15.75">
      <c r="A19" s="65" t="s">
        <v>345</v>
      </c>
      <c r="B19" s="66" t="s">
        <v>318</v>
      </c>
      <c r="C19" s="67"/>
      <c r="D19" s="67"/>
      <c r="E19" s="164"/>
      <c r="F19" s="67"/>
      <c r="G19" s="148"/>
      <c r="H19" s="120"/>
      <c r="Q19" s="125"/>
    </row>
    <row r="20" spans="1:17" ht="31.5">
      <c r="A20" s="65" t="s">
        <v>346</v>
      </c>
      <c r="B20" s="66" t="s">
        <v>342</v>
      </c>
      <c r="C20" s="67"/>
      <c r="D20" s="67"/>
      <c r="E20" s="164"/>
      <c r="F20" s="67"/>
      <c r="G20" s="148"/>
      <c r="H20" s="120"/>
      <c r="Q20" s="125"/>
    </row>
    <row r="21" spans="1:17" ht="15.75">
      <c r="A21" s="65"/>
      <c r="B21" s="66"/>
      <c r="C21" s="67"/>
      <c r="D21" s="67"/>
      <c r="E21" s="164"/>
      <c r="F21" s="67"/>
      <c r="G21" s="148"/>
      <c r="Q21" s="125"/>
    </row>
    <row r="22" spans="1:17" ht="16.5" thickBot="1">
      <c r="A22" s="65"/>
      <c r="B22" s="68" t="s">
        <v>371</v>
      </c>
      <c r="C22" s="69"/>
      <c r="D22" s="69"/>
      <c r="E22" s="165"/>
      <c r="F22" s="69"/>
      <c r="G22" s="150"/>
      <c r="H22" s="120"/>
      <c r="Q22" s="126"/>
    </row>
    <row r="43" ht="15.75">
      <c r="B43" s="111"/>
    </row>
    <row r="44" ht="15.75">
      <c r="B44" s="111"/>
    </row>
    <row r="45" ht="15.75">
      <c r="B45" s="111"/>
    </row>
    <row r="48" ht="15.75">
      <c r="B48" s="72" t="s">
        <v>95</v>
      </c>
    </row>
    <row r="49" spans="1:17" s="10" customFormat="1" ht="15.75">
      <c r="A49" s="57"/>
      <c r="B49" s="72"/>
      <c r="C49" s="71"/>
      <c r="D49" s="71"/>
      <c r="E49" s="166"/>
      <c r="F49" s="71"/>
      <c r="G49" s="151"/>
      <c r="H49" s="60"/>
      <c r="I49" s="35"/>
      <c r="J49" s="31"/>
      <c r="M49" s="39"/>
      <c r="N49" s="39"/>
      <c r="O49" s="39"/>
      <c r="Q49" s="127"/>
    </row>
    <row r="50" spans="1:17" ht="15.75">
      <c r="A50" s="16" t="s">
        <v>319</v>
      </c>
      <c r="B50" s="12" t="s">
        <v>316</v>
      </c>
      <c r="C50" s="64"/>
      <c r="D50" s="10"/>
      <c r="E50" s="163"/>
      <c r="F50" s="10"/>
      <c r="G50" s="147"/>
      <c r="H50" s="10"/>
      <c r="Q50" s="136"/>
    </row>
    <row r="51" spans="1:17" s="10" customFormat="1" ht="15.75">
      <c r="A51" s="57"/>
      <c r="B51" s="74"/>
      <c r="C51" s="75"/>
      <c r="D51" s="75"/>
      <c r="E51" s="167"/>
      <c r="F51" s="75"/>
      <c r="G51" s="152"/>
      <c r="H51" s="60"/>
      <c r="I51" s="35"/>
      <c r="J51" s="31"/>
      <c r="M51" s="39"/>
      <c r="N51" s="39"/>
      <c r="O51" s="39"/>
      <c r="Q51" s="128"/>
    </row>
    <row r="52" spans="1:17" s="10" customFormat="1" ht="15.75">
      <c r="A52" s="16" t="s">
        <v>328</v>
      </c>
      <c r="B52" s="12" t="s">
        <v>327</v>
      </c>
      <c r="C52" s="64"/>
      <c r="E52" s="163"/>
      <c r="G52" s="147"/>
      <c r="I52" s="35"/>
      <c r="J52" s="31"/>
      <c r="M52" s="39"/>
      <c r="N52" s="39"/>
      <c r="O52" s="39"/>
      <c r="Q52" s="136"/>
    </row>
    <row r="53" spans="1:17" s="10" customFormat="1" ht="15.75">
      <c r="A53" s="11"/>
      <c r="B53" s="12"/>
      <c r="C53" s="64"/>
      <c r="E53" s="163"/>
      <c r="G53" s="147"/>
      <c r="I53" s="35"/>
      <c r="J53" s="31"/>
      <c r="M53" s="39"/>
      <c r="N53" s="39"/>
      <c r="O53" s="39"/>
      <c r="Q53" s="136"/>
    </row>
    <row r="54" spans="1:17" s="24" customFormat="1" ht="51.75">
      <c r="A54" s="17" t="s">
        <v>329</v>
      </c>
      <c r="B54" s="18" t="s">
        <v>37</v>
      </c>
      <c r="C54" s="64"/>
      <c r="D54" s="10"/>
      <c r="E54" s="163"/>
      <c r="F54" s="10"/>
      <c r="G54" s="147"/>
      <c r="H54" s="10"/>
      <c r="I54" s="36"/>
      <c r="J54" s="32"/>
      <c r="M54" s="40"/>
      <c r="N54" s="40"/>
      <c r="O54" s="40"/>
      <c r="Q54" s="136"/>
    </row>
    <row r="55" spans="1:17" s="10" customFormat="1" ht="15.75">
      <c r="A55" s="25"/>
      <c r="B55" s="18"/>
      <c r="C55" s="76"/>
      <c r="D55" s="24"/>
      <c r="E55" s="168"/>
      <c r="F55" s="24"/>
      <c r="G55" s="153"/>
      <c r="H55" s="24"/>
      <c r="I55" s="35"/>
      <c r="J55" s="31"/>
      <c r="M55" s="39"/>
      <c r="N55" s="39"/>
      <c r="O55" s="39"/>
      <c r="Q55" s="137"/>
    </row>
    <row r="56" spans="1:17" s="10" customFormat="1" ht="15.75">
      <c r="A56" s="11"/>
      <c r="B56" s="70" t="s">
        <v>322</v>
      </c>
      <c r="C56" s="71">
        <v>230.5</v>
      </c>
      <c r="D56" s="71"/>
      <c r="E56" s="127"/>
      <c r="F56" s="122"/>
      <c r="G56" s="151"/>
      <c r="H56" s="122"/>
      <c r="I56" s="35"/>
      <c r="J56" s="31"/>
      <c r="M56" s="39"/>
      <c r="N56" s="39"/>
      <c r="O56" s="39"/>
      <c r="Q56" s="127"/>
    </row>
    <row r="57" spans="1:17" s="10" customFormat="1" ht="15.75">
      <c r="A57" s="11"/>
      <c r="B57" s="20"/>
      <c r="C57" s="64"/>
      <c r="E57" s="166"/>
      <c r="G57" s="147"/>
      <c r="I57" s="35"/>
      <c r="J57" s="31"/>
      <c r="M57" s="39"/>
      <c r="N57" s="39"/>
      <c r="O57" s="39"/>
      <c r="Q57" s="136"/>
    </row>
    <row r="58" spans="1:17" s="26" customFormat="1" ht="51">
      <c r="A58" s="17" t="s">
        <v>331</v>
      </c>
      <c r="B58" s="70" t="s">
        <v>243</v>
      </c>
      <c r="C58" s="64"/>
      <c r="D58" s="10"/>
      <c r="E58" s="166"/>
      <c r="F58" s="10"/>
      <c r="G58" s="147"/>
      <c r="H58" s="10"/>
      <c r="I58" s="37"/>
      <c r="J58" s="33"/>
      <c r="M58" s="41"/>
      <c r="N58" s="41"/>
      <c r="O58" s="41"/>
      <c r="Q58" s="136"/>
    </row>
    <row r="59" spans="1:17" s="10" customFormat="1" ht="15.75">
      <c r="A59" s="27"/>
      <c r="B59" s="70"/>
      <c r="C59" s="77"/>
      <c r="D59" s="26"/>
      <c r="E59" s="166"/>
      <c r="F59" s="26"/>
      <c r="G59" s="154"/>
      <c r="H59" s="26"/>
      <c r="I59" s="35"/>
      <c r="J59" s="31"/>
      <c r="M59" s="39"/>
      <c r="N59" s="39"/>
      <c r="O59" s="39"/>
      <c r="Q59" s="138"/>
    </row>
    <row r="60" spans="1:17" s="10" customFormat="1" ht="15.75">
      <c r="A60" s="11"/>
      <c r="B60" s="70" t="s">
        <v>376</v>
      </c>
      <c r="C60" s="71">
        <v>1</v>
      </c>
      <c r="D60" s="71"/>
      <c r="E60" s="166"/>
      <c r="F60" s="122"/>
      <c r="G60" s="151"/>
      <c r="H60" s="122"/>
      <c r="I60" s="35"/>
      <c r="J60" s="31"/>
      <c r="M60" s="39"/>
      <c r="N60" s="39"/>
      <c r="O60" s="39"/>
      <c r="Q60" s="127"/>
    </row>
    <row r="61" spans="1:17" s="10" customFormat="1" ht="15.75">
      <c r="A61" s="11"/>
      <c r="B61" s="70"/>
      <c r="C61" s="71"/>
      <c r="D61" s="71"/>
      <c r="E61" s="166"/>
      <c r="F61" s="71"/>
      <c r="G61" s="151"/>
      <c r="H61" s="71"/>
      <c r="I61" s="35"/>
      <c r="J61" s="31"/>
      <c r="M61" s="39"/>
      <c r="N61" s="39"/>
      <c r="O61" s="39"/>
      <c r="Q61" s="127"/>
    </row>
    <row r="62" spans="1:17" s="26" customFormat="1" ht="51">
      <c r="A62" s="17" t="s">
        <v>332</v>
      </c>
      <c r="B62" s="70" t="s">
        <v>38</v>
      </c>
      <c r="C62" s="64"/>
      <c r="D62" s="10"/>
      <c r="E62" s="163"/>
      <c r="F62" s="10"/>
      <c r="G62" s="147"/>
      <c r="H62" s="10"/>
      <c r="I62" s="37"/>
      <c r="J62" s="33"/>
      <c r="M62" s="41"/>
      <c r="N62" s="41"/>
      <c r="O62" s="41"/>
      <c r="Q62" s="136"/>
    </row>
    <row r="63" spans="1:17" s="10" customFormat="1" ht="15.75">
      <c r="A63" s="27"/>
      <c r="B63" s="70"/>
      <c r="C63" s="77"/>
      <c r="D63" s="26"/>
      <c r="E63" s="169"/>
      <c r="F63" s="26"/>
      <c r="G63" s="154"/>
      <c r="H63" s="26"/>
      <c r="I63" s="35"/>
      <c r="J63" s="31"/>
      <c r="M63" s="39"/>
      <c r="N63" s="39"/>
      <c r="O63" s="39"/>
      <c r="Q63" s="138"/>
    </row>
    <row r="64" spans="1:17" s="10" customFormat="1" ht="15.75">
      <c r="A64" s="11"/>
      <c r="B64" s="70" t="s">
        <v>323</v>
      </c>
      <c r="C64" s="71">
        <v>6</v>
      </c>
      <c r="D64" s="71"/>
      <c r="E64" s="166"/>
      <c r="F64" s="122"/>
      <c r="G64" s="151"/>
      <c r="H64" s="122"/>
      <c r="I64" s="35"/>
      <c r="J64" s="31"/>
      <c r="M64" s="39"/>
      <c r="N64" s="39"/>
      <c r="O64" s="39"/>
      <c r="Q64" s="127"/>
    </row>
    <row r="65" spans="1:17" s="10" customFormat="1" ht="15.75">
      <c r="A65" s="11"/>
      <c r="B65" s="70"/>
      <c r="C65" s="71"/>
      <c r="D65" s="71"/>
      <c r="E65" s="166"/>
      <c r="F65" s="71"/>
      <c r="G65" s="151"/>
      <c r="H65" s="71"/>
      <c r="I65" s="35"/>
      <c r="J65" s="31"/>
      <c r="M65" s="39"/>
      <c r="N65" s="39"/>
      <c r="O65" s="39"/>
      <c r="Q65" s="127"/>
    </row>
    <row r="66" spans="1:17" s="26" customFormat="1" ht="51">
      <c r="A66" s="17" t="s">
        <v>10</v>
      </c>
      <c r="B66" s="70" t="s">
        <v>55</v>
      </c>
      <c r="C66" s="71"/>
      <c r="D66" s="71"/>
      <c r="E66" s="166"/>
      <c r="F66" s="71"/>
      <c r="G66" s="151"/>
      <c r="H66" s="10"/>
      <c r="I66" s="37"/>
      <c r="J66" s="33"/>
      <c r="M66" s="41"/>
      <c r="N66" s="41"/>
      <c r="O66" s="41"/>
      <c r="Q66" s="127"/>
    </row>
    <row r="67" spans="1:17" s="10" customFormat="1" ht="15.75">
      <c r="A67" s="27"/>
      <c r="B67" s="70"/>
      <c r="C67" s="78"/>
      <c r="D67" s="78"/>
      <c r="E67" s="166"/>
      <c r="F67" s="78"/>
      <c r="G67" s="155"/>
      <c r="H67" s="26"/>
      <c r="I67" s="35"/>
      <c r="J67" s="31"/>
      <c r="M67" s="39"/>
      <c r="N67" s="39"/>
      <c r="O67" s="39"/>
      <c r="Q67" s="129"/>
    </row>
    <row r="68" spans="1:17" s="10" customFormat="1" ht="15.75">
      <c r="A68" s="11"/>
      <c r="B68" s="70" t="s">
        <v>323</v>
      </c>
      <c r="C68" s="71">
        <f>INT(C56/20)+1</f>
        <v>12</v>
      </c>
      <c r="D68" s="71"/>
      <c r="E68" s="166"/>
      <c r="F68" s="122"/>
      <c r="G68" s="151"/>
      <c r="H68" s="122"/>
      <c r="I68" s="35"/>
      <c r="J68" s="31"/>
      <c r="M68" s="39"/>
      <c r="N68" s="39"/>
      <c r="O68" s="39"/>
      <c r="Q68" s="127"/>
    </row>
    <row r="69" spans="1:17" s="10" customFormat="1" ht="15.75">
      <c r="A69" s="11"/>
      <c r="B69" s="70"/>
      <c r="C69" s="71"/>
      <c r="D69" s="71"/>
      <c r="E69" s="166"/>
      <c r="F69" s="71"/>
      <c r="G69" s="151"/>
      <c r="H69" s="71"/>
      <c r="I69" s="35"/>
      <c r="J69" s="31"/>
      <c r="M69" s="39"/>
      <c r="N69" s="39"/>
      <c r="O69" s="39"/>
      <c r="Q69" s="127"/>
    </row>
    <row r="70" spans="1:17" s="10" customFormat="1" ht="38.25">
      <c r="A70" s="17" t="s">
        <v>168</v>
      </c>
      <c r="B70" s="70" t="s">
        <v>169</v>
      </c>
      <c r="C70" s="71"/>
      <c r="D70" s="71"/>
      <c r="E70" s="166"/>
      <c r="F70" s="71"/>
      <c r="G70" s="151"/>
      <c r="I70" s="35"/>
      <c r="J70" s="31"/>
      <c r="M70" s="39"/>
      <c r="N70" s="39"/>
      <c r="O70" s="39"/>
      <c r="Q70" s="127"/>
    </row>
    <row r="71" spans="1:17" s="10" customFormat="1" ht="15.75">
      <c r="A71" s="27"/>
      <c r="B71" s="70"/>
      <c r="C71" s="78"/>
      <c r="D71" s="78"/>
      <c r="E71" s="170"/>
      <c r="F71" s="78"/>
      <c r="G71" s="155"/>
      <c r="H71" s="26"/>
      <c r="I71" s="35"/>
      <c r="J71" s="31"/>
      <c r="M71" s="39"/>
      <c r="N71" s="39"/>
      <c r="O71" s="39"/>
      <c r="Q71" s="129"/>
    </row>
    <row r="72" spans="1:17" s="10" customFormat="1" ht="15.75">
      <c r="A72" s="11"/>
      <c r="B72" s="70" t="s">
        <v>330</v>
      </c>
      <c r="C72" s="71">
        <v>1</v>
      </c>
      <c r="D72" s="71"/>
      <c r="E72" s="166"/>
      <c r="F72" s="122"/>
      <c r="G72" s="151"/>
      <c r="H72" s="122"/>
      <c r="I72" s="35"/>
      <c r="J72" s="31"/>
      <c r="M72" s="39"/>
      <c r="N72" s="39"/>
      <c r="O72" s="39"/>
      <c r="Q72" s="127"/>
    </row>
    <row r="73" spans="1:17" s="10" customFormat="1" ht="15.75">
      <c r="A73" s="11"/>
      <c r="B73" s="70"/>
      <c r="C73" s="71"/>
      <c r="D73" s="71"/>
      <c r="E73" s="166"/>
      <c r="F73" s="71"/>
      <c r="G73" s="151"/>
      <c r="H73" s="71"/>
      <c r="I73" s="35"/>
      <c r="J73" s="31"/>
      <c r="M73" s="39"/>
      <c r="N73" s="39"/>
      <c r="O73" s="39"/>
      <c r="Q73" s="127"/>
    </row>
    <row r="74" spans="1:17" s="26" customFormat="1" ht="25.5">
      <c r="A74" s="17" t="s">
        <v>80</v>
      </c>
      <c r="B74" s="70" t="s">
        <v>81</v>
      </c>
      <c r="C74" s="71"/>
      <c r="D74" s="71"/>
      <c r="E74" s="166"/>
      <c r="F74" s="71"/>
      <c r="G74" s="151"/>
      <c r="H74" s="10"/>
      <c r="I74" s="37"/>
      <c r="J74" s="33"/>
      <c r="M74" s="41"/>
      <c r="N74" s="41"/>
      <c r="O74" s="41"/>
      <c r="Q74" s="127"/>
    </row>
    <row r="75" spans="1:17" s="10" customFormat="1" ht="15.75">
      <c r="A75" s="27"/>
      <c r="B75" s="70"/>
      <c r="C75" s="78"/>
      <c r="D75" s="78"/>
      <c r="E75" s="170"/>
      <c r="F75" s="78"/>
      <c r="G75" s="155"/>
      <c r="H75" s="26"/>
      <c r="I75" s="35"/>
      <c r="J75" s="31"/>
      <c r="M75" s="39"/>
      <c r="N75" s="39"/>
      <c r="O75" s="39"/>
      <c r="Q75" s="129"/>
    </row>
    <row r="76" spans="1:17" s="10" customFormat="1" ht="15.75">
      <c r="A76" s="11"/>
      <c r="B76" s="70" t="s">
        <v>323</v>
      </c>
      <c r="C76" s="71">
        <v>1</v>
      </c>
      <c r="D76" s="71"/>
      <c r="E76" s="166"/>
      <c r="F76" s="122"/>
      <c r="G76" s="151"/>
      <c r="H76" s="122"/>
      <c r="I76" s="35"/>
      <c r="J76" s="31"/>
      <c r="M76" s="39"/>
      <c r="N76" s="39"/>
      <c r="O76" s="39"/>
      <c r="Q76" s="127"/>
    </row>
    <row r="77" spans="1:17" s="10" customFormat="1" ht="15.75">
      <c r="A77" s="11"/>
      <c r="B77" s="70"/>
      <c r="C77" s="71"/>
      <c r="D77" s="71"/>
      <c r="E77" s="166"/>
      <c r="F77" s="71"/>
      <c r="G77" s="151"/>
      <c r="H77" s="71"/>
      <c r="I77" s="35"/>
      <c r="J77" s="31"/>
      <c r="M77" s="39"/>
      <c r="N77" s="39"/>
      <c r="O77" s="39"/>
      <c r="Q77" s="127"/>
    </row>
    <row r="78" spans="1:17" s="10" customFormat="1" ht="56.25" customHeight="1">
      <c r="A78" s="17" t="s">
        <v>374</v>
      </c>
      <c r="B78" s="70" t="s">
        <v>300</v>
      </c>
      <c r="C78" s="71"/>
      <c r="D78" s="71"/>
      <c r="E78" s="166"/>
      <c r="F78" s="71"/>
      <c r="G78" s="151"/>
      <c r="I78" s="35"/>
      <c r="J78" s="31"/>
      <c r="M78" s="39"/>
      <c r="N78" s="39"/>
      <c r="O78" s="39"/>
      <c r="Q78" s="127"/>
    </row>
    <row r="79" spans="1:17" s="10" customFormat="1" ht="15.75" customHeight="1">
      <c r="A79" s="27"/>
      <c r="B79" s="70"/>
      <c r="C79" s="78"/>
      <c r="D79" s="78"/>
      <c r="E79" s="170"/>
      <c r="F79" s="78"/>
      <c r="G79" s="155"/>
      <c r="H79" s="26"/>
      <c r="I79" s="35"/>
      <c r="J79" s="31"/>
      <c r="M79" s="39"/>
      <c r="N79" s="39"/>
      <c r="O79" s="39"/>
      <c r="Q79" s="129"/>
    </row>
    <row r="80" spans="1:17" s="10" customFormat="1" ht="15.75" customHeight="1">
      <c r="A80" s="11"/>
      <c r="B80" s="70" t="s">
        <v>330</v>
      </c>
      <c r="C80" s="71">
        <v>1</v>
      </c>
      <c r="D80" s="71"/>
      <c r="E80" s="166"/>
      <c r="F80" s="122"/>
      <c r="G80" s="151"/>
      <c r="H80" s="122"/>
      <c r="I80" s="35"/>
      <c r="J80" s="31"/>
      <c r="M80" s="39"/>
      <c r="N80" s="39"/>
      <c r="O80" s="39"/>
      <c r="Q80" s="127"/>
    </row>
    <row r="81" spans="1:17" s="10" customFormat="1" ht="15.75" customHeight="1">
      <c r="A81" s="11"/>
      <c r="B81" s="70"/>
      <c r="C81" s="71"/>
      <c r="D81" s="71"/>
      <c r="E81" s="166"/>
      <c r="F81" s="71"/>
      <c r="G81" s="151"/>
      <c r="I81" s="35"/>
      <c r="J81" s="31"/>
      <c r="M81" s="39"/>
      <c r="N81" s="39"/>
      <c r="O81" s="39"/>
      <c r="Q81" s="127"/>
    </row>
    <row r="82" spans="1:17" s="10" customFormat="1" ht="15.75" customHeight="1">
      <c r="A82" s="17" t="s">
        <v>23</v>
      </c>
      <c r="B82" s="70" t="s">
        <v>24</v>
      </c>
      <c r="C82" s="71"/>
      <c r="D82" s="71"/>
      <c r="E82" s="166"/>
      <c r="F82" s="71"/>
      <c r="G82" s="151"/>
      <c r="I82" s="35"/>
      <c r="J82" s="31"/>
      <c r="M82" s="39"/>
      <c r="N82" s="39"/>
      <c r="O82" s="39"/>
      <c r="Q82" s="127"/>
    </row>
    <row r="83" spans="1:17" s="10" customFormat="1" ht="15.75" customHeight="1">
      <c r="A83" s="27"/>
      <c r="B83" s="70"/>
      <c r="C83" s="78"/>
      <c r="D83" s="78"/>
      <c r="E83" s="170"/>
      <c r="F83" s="78"/>
      <c r="G83" s="155"/>
      <c r="H83" s="26"/>
      <c r="I83" s="35"/>
      <c r="J83" s="31"/>
      <c r="M83" s="39"/>
      <c r="N83" s="39"/>
      <c r="O83" s="39"/>
      <c r="Q83" s="129"/>
    </row>
    <row r="84" spans="1:17" s="10" customFormat="1" ht="15.75" customHeight="1">
      <c r="A84" s="11"/>
      <c r="B84" s="70" t="s">
        <v>344</v>
      </c>
      <c r="C84" s="71">
        <v>5</v>
      </c>
      <c r="D84" s="71"/>
      <c r="E84" s="166"/>
      <c r="F84" s="122"/>
      <c r="G84" s="151"/>
      <c r="H84" s="122"/>
      <c r="I84" s="35"/>
      <c r="J84" s="31"/>
      <c r="M84" s="39"/>
      <c r="N84" s="39"/>
      <c r="O84" s="39"/>
      <c r="Q84" s="127"/>
    </row>
    <row r="85" spans="1:17" s="10" customFormat="1" ht="15.75" customHeight="1" hidden="1">
      <c r="A85" s="11"/>
      <c r="B85" s="70"/>
      <c r="C85" s="71"/>
      <c r="D85" s="71"/>
      <c r="E85" s="166"/>
      <c r="F85" s="71"/>
      <c r="G85" s="151"/>
      <c r="H85" s="71"/>
      <c r="I85" s="35"/>
      <c r="J85" s="31"/>
      <c r="M85" s="39"/>
      <c r="N85" s="39"/>
      <c r="O85" s="39"/>
      <c r="Q85" s="127"/>
    </row>
    <row r="86" spans="1:17" s="113" customFormat="1" ht="47.25" customHeight="1" hidden="1">
      <c r="A86" s="112" t="s">
        <v>241</v>
      </c>
      <c r="B86" s="102" t="s">
        <v>292</v>
      </c>
      <c r="C86" s="103"/>
      <c r="D86" s="103"/>
      <c r="E86" s="171"/>
      <c r="F86" s="103"/>
      <c r="G86" s="156"/>
      <c r="I86" s="114"/>
      <c r="J86" s="115"/>
      <c r="M86" s="116"/>
      <c r="N86" s="116"/>
      <c r="O86" s="116"/>
      <c r="Q86" s="130"/>
    </row>
    <row r="87" spans="1:17" s="113" customFormat="1" ht="15.75" customHeight="1" hidden="1">
      <c r="A87" s="117"/>
      <c r="B87" s="102"/>
      <c r="C87" s="105"/>
      <c r="D87" s="105"/>
      <c r="E87" s="172"/>
      <c r="F87" s="105"/>
      <c r="G87" s="157"/>
      <c r="H87" s="118"/>
      <c r="I87" s="114"/>
      <c r="J87" s="115"/>
      <c r="M87" s="116"/>
      <c r="N87" s="116"/>
      <c r="O87" s="116"/>
      <c r="Q87" s="131"/>
    </row>
    <row r="88" spans="1:17" s="113" customFormat="1" ht="15.75" customHeight="1" hidden="1">
      <c r="A88" s="119"/>
      <c r="B88" s="102" t="s">
        <v>344</v>
      </c>
      <c r="C88" s="174">
        <v>0</v>
      </c>
      <c r="D88" s="103"/>
      <c r="E88" s="171"/>
      <c r="F88" s="122"/>
      <c r="G88" s="156"/>
      <c r="H88" s="122"/>
      <c r="I88" s="114"/>
      <c r="J88" s="115"/>
      <c r="M88" s="116"/>
      <c r="N88" s="116"/>
      <c r="O88" s="116"/>
      <c r="Q88" s="130"/>
    </row>
    <row r="89" spans="1:17" s="10" customFormat="1" ht="15.75" customHeight="1" hidden="1">
      <c r="A89" s="11"/>
      <c r="B89" s="70"/>
      <c r="C89" s="71"/>
      <c r="D89" s="71"/>
      <c r="E89" s="171"/>
      <c r="F89" s="71"/>
      <c r="G89" s="151"/>
      <c r="H89" s="71"/>
      <c r="I89" s="35"/>
      <c r="J89" s="31"/>
      <c r="M89" s="39"/>
      <c r="N89" s="39"/>
      <c r="O89" s="39"/>
      <c r="Q89" s="127"/>
    </row>
    <row r="90" spans="1:17" s="10" customFormat="1" ht="116.25" customHeight="1" hidden="1">
      <c r="A90" s="17" t="s">
        <v>291</v>
      </c>
      <c r="B90" s="70" t="s">
        <v>119</v>
      </c>
      <c r="C90" s="71"/>
      <c r="D90" s="71"/>
      <c r="E90" s="171"/>
      <c r="F90" s="71"/>
      <c r="G90" s="151"/>
      <c r="I90" s="35"/>
      <c r="J90" s="31"/>
      <c r="M90" s="39"/>
      <c r="N90" s="39"/>
      <c r="O90" s="39"/>
      <c r="Q90" s="127"/>
    </row>
    <row r="91" spans="1:17" s="10" customFormat="1" ht="15.75" customHeight="1" hidden="1">
      <c r="A91" s="27"/>
      <c r="B91" s="70"/>
      <c r="C91" s="78"/>
      <c r="D91" s="78"/>
      <c r="E91" s="171"/>
      <c r="F91" s="78"/>
      <c r="G91" s="155"/>
      <c r="H91" s="26"/>
      <c r="I91" s="35"/>
      <c r="J91" s="31"/>
      <c r="M91" s="39"/>
      <c r="N91" s="39"/>
      <c r="O91" s="39"/>
      <c r="Q91" s="129"/>
    </row>
    <row r="92" spans="1:17" s="10" customFormat="1" ht="15.75" customHeight="1" hidden="1">
      <c r="A92" s="11"/>
      <c r="B92" s="70" t="s">
        <v>344</v>
      </c>
      <c r="C92" s="73">
        <v>0</v>
      </c>
      <c r="D92" s="71"/>
      <c r="E92" s="171"/>
      <c r="F92" s="122"/>
      <c r="G92" s="151"/>
      <c r="H92" s="122"/>
      <c r="I92" s="35"/>
      <c r="J92" s="31"/>
      <c r="M92" s="39"/>
      <c r="N92" s="39"/>
      <c r="O92" s="39"/>
      <c r="Q92" s="127"/>
    </row>
    <row r="93" spans="1:17" s="10" customFormat="1" ht="15.75" customHeight="1">
      <c r="A93" s="11"/>
      <c r="B93" s="70"/>
      <c r="C93" s="71"/>
      <c r="D93" s="71"/>
      <c r="E93" s="166"/>
      <c r="F93" s="71"/>
      <c r="G93" s="151"/>
      <c r="H93" s="71"/>
      <c r="I93" s="35"/>
      <c r="J93" s="31"/>
      <c r="M93" s="39"/>
      <c r="N93" s="39"/>
      <c r="O93" s="39"/>
      <c r="Q93" s="127"/>
    </row>
    <row r="94" spans="1:17" s="10" customFormat="1" ht="27.75" customHeight="1">
      <c r="A94" s="17" t="s">
        <v>75</v>
      </c>
      <c r="B94" s="70" t="s">
        <v>45</v>
      </c>
      <c r="C94" s="71"/>
      <c r="D94" s="71"/>
      <c r="E94" s="166"/>
      <c r="F94" s="71"/>
      <c r="G94" s="151"/>
      <c r="I94" s="35"/>
      <c r="J94" s="31"/>
      <c r="M94" s="39"/>
      <c r="N94" s="39"/>
      <c r="O94" s="39"/>
      <c r="Q94" s="127"/>
    </row>
    <row r="95" spans="1:17" s="10" customFormat="1" ht="15.75" customHeight="1">
      <c r="A95" s="27"/>
      <c r="B95" s="70"/>
      <c r="C95" s="78"/>
      <c r="D95" s="78"/>
      <c r="E95" s="170"/>
      <c r="F95" s="78"/>
      <c r="G95" s="155"/>
      <c r="H95" s="26"/>
      <c r="I95" s="35"/>
      <c r="J95" s="31"/>
      <c r="M95" s="39"/>
      <c r="N95" s="39"/>
      <c r="O95" s="39"/>
      <c r="Q95" s="129"/>
    </row>
    <row r="96" spans="1:17" s="10" customFormat="1" ht="15.75" customHeight="1">
      <c r="A96" s="11"/>
      <c r="B96" s="70" t="s">
        <v>323</v>
      </c>
      <c r="C96" s="71">
        <v>1</v>
      </c>
      <c r="D96" s="71"/>
      <c r="E96" s="166"/>
      <c r="F96" s="122"/>
      <c r="G96" s="151"/>
      <c r="H96" s="122"/>
      <c r="I96" s="35"/>
      <c r="J96" s="31"/>
      <c r="M96" s="39"/>
      <c r="N96" s="39"/>
      <c r="O96" s="39"/>
      <c r="Q96" s="127"/>
    </row>
    <row r="97" spans="1:17" s="10" customFormat="1" ht="15.75" customHeight="1">
      <c r="A97" s="11"/>
      <c r="B97" s="70"/>
      <c r="C97" s="71"/>
      <c r="D97" s="71"/>
      <c r="E97" s="166"/>
      <c r="F97" s="71"/>
      <c r="G97" s="151"/>
      <c r="H97" s="71"/>
      <c r="I97" s="35"/>
      <c r="J97" s="31"/>
      <c r="M97" s="39"/>
      <c r="N97" s="39"/>
      <c r="O97" s="39"/>
      <c r="Q97" s="127"/>
    </row>
    <row r="98" spans="1:17" s="10" customFormat="1" ht="15.75" customHeight="1">
      <c r="A98" s="11"/>
      <c r="B98" s="70"/>
      <c r="C98" s="71"/>
      <c r="D98" s="71"/>
      <c r="E98" s="166"/>
      <c r="F98" s="71"/>
      <c r="G98" s="151"/>
      <c r="I98" s="35"/>
      <c r="J98" s="31"/>
      <c r="M98" s="39"/>
      <c r="N98" s="39"/>
      <c r="O98" s="39"/>
      <c r="Q98" s="127"/>
    </row>
    <row r="99" spans="1:17" s="10" customFormat="1" ht="31.5">
      <c r="A99" s="16"/>
      <c r="B99" s="79" t="s">
        <v>347</v>
      </c>
      <c r="C99" s="67"/>
      <c r="D99" s="67"/>
      <c r="E99" s="164"/>
      <c r="F99" s="67"/>
      <c r="G99" s="148"/>
      <c r="H99" s="67"/>
      <c r="I99" s="35"/>
      <c r="J99" s="31"/>
      <c r="M99" s="39"/>
      <c r="N99" s="39"/>
      <c r="O99" s="39"/>
      <c r="Q99" s="125"/>
    </row>
    <row r="100" spans="1:17" s="10" customFormat="1" ht="15.75">
      <c r="A100" s="16"/>
      <c r="B100" s="79"/>
      <c r="C100" s="67"/>
      <c r="D100" s="67"/>
      <c r="E100" s="164"/>
      <c r="F100" s="67"/>
      <c r="G100" s="148"/>
      <c r="H100" s="67"/>
      <c r="I100" s="35"/>
      <c r="J100" s="31"/>
      <c r="M100" s="39"/>
      <c r="N100" s="39"/>
      <c r="O100" s="39"/>
      <c r="Q100" s="125"/>
    </row>
    <row r="101" spans="1:17" s="10" customFormat="1" ht="15.75">
      <c r="A101" s="16" t="s">
        <v>333</v>
      </c>
      <c r="B101" s="12" t="s">
        <v>317</v>
      </c>
      <c r="C101" s="64"/>
      <c r="E101" s="163"/>
      <c r="G101" s="147"/>
      <c r="I101" s="35"/>
      <c r="J101" s="31"/>
      <c r="M101" s="39"/>
      <c r="N101" s="39"/>
      <c r="O101" s="39"/>
      <c r="Q101" s="136"/>
    </row>
    <row r="102" spans="1:17" s="10" customFormat="1" ht="15.75">
      <c r="A102" s="16"/>
      <c r="B102" s="12"/>
      <c r="C102" s="64"/>
      <c r="E102" s="163"/>
      <c r="G102" s="147"/>
      <c r="I102" s="35"/>
      <c r="J102" s="31"/>
      <c r="M102" s="39"/>
      <c r="N102" s="39"/>
      <c r="O102" s="39"/>
      <c r="Q102" s="136"/>
    </row>
    <row r="103" spans="1:17" s="83" customFormat="1" ht="25.5">
      <c r="A103" s="17" t="s">
        <v>334</v>
      </c>
      <c r="B103" s="70" t="s">
        <v>325</v>
      </c>
      <c r="C103" s="71"/>
      <c r="D103" s="71"/>
      <c r="E103" s="166"/>
      <c r="F103" s="71"/>
      <c r="G103" s="151"/>
      <c r="H103" s="80"/>
      <c r="I103" s="81"/>
      <c r="J103" s="82"/>
      <c r="M103" s="84"/>
      <c r="N103" s="84"/>
      <c r="O103" s="84"/>
      <c r="Q103" s="127"/>
    </row>
    <row r="104" spans="1:17" ht="15.75">
      <c r="A104" s="25"/>
      <c r="B104" s="70"/>
      <c r="C104" s="78"/>
      <c r="D104" s="78"/>
      <c r="E104" s="170"/>
      <c r="F104" s="78"/>
      <c r="G104" s="155"/>
      <c r="H104" s="83"/>
      <c r="Q104" s="129"/>
    </row>
    <row r="105" spans="2:8" ht="15.75">
      <c r="B105" s="70" t="s">
        <v>320</v>
      </c>
      <c r="C105" s="71">
        <v>8.5</v>
      </c>
      <c r="E105" s="127"/>
      <c r="F105" s="122"/>
      <c r="H105" s="122"/>
    </row>
    <row r="106" spans="2:8" ht="15.75" hidden="1">
      <c r="B106" s="70"/>
      <c r="H106" s="80"/>
    </row>
    <row r="107" spans="1:8" ht="51" hidden="1">
      <c r="A107" s="57" t="s">
        <v>335</v>
      </c>
      <c r="B107" s="70" t="s">
        <v>108</v>
      </c>
      <c r="H107" s="80"/>
    </row>
    <row r="108" spans="2:8" ht="15.75" hidden="1">
      <c r="B108" s="70"/>
      <c r="H108" s="80"/>
    </row>
    <row r="109" spans="2:8" ht="15.75" hidden="1">
      <c r="B109" s="70" t="s">
        <v>326</v>
      </c>
      <c r="C109" s="73">
        <f>0/0.09</f>
        <v>0</v>
      </c>
      <c r="F109" s="122"/>
      <c r="H109" s="122"/>
    </row>
    <row r="110" spans="2:8" ht="15.75" hidden="1">
      <c r="B110" s="70"/>
      <c r="H110" s="80"/>
    </row>
    <row r="111" spans="1:8" ht="38.25" hidden="1">
      <c r="A111" s="57" t="s">
        <v>56</v>
      </c>
      <c r="B111" s="70" t="s">
        <v>57</v>
      </c>
      <c r="H111" s="80"/>
    </row>
    <row r="112" spans="2:8" ht="15.75" hidden="1">
      <c r="B112" s="70"/>
      <c r="H112" s="80"/>
    </row>
    <row r="113" spans="2:8" ht="15.75" hidden="1">
      <c r="B113" s="70" t="s">
        <v>322</v>
      </c>
      <c r="C113" s="73">
        <v>0</v>
      </c>
      <c r="F113" s="122"/>
      <c r="H113" s="122"/>
    </row>
    <row r="114" spans="2:8" ht="15.75" hidden="1">
      <c r="B114" s="70"/>
      <c r="H114" s="80"/>
    </row>
    <row r="115" spans="1:8" ht="38.25" hidden="1">
      <c r="A115" s="57" t="s">
        <v>232</v>
      </c>
      <c r="B115" s="70" t="s">
        <v>233</v>
      </c>
      <c r="H115" s="80"/>
    </row>
    <row r="116" spans="2:8" ht="15.75" hidden="1">
      <c r="B116" s="70"/>
      <c r="H116" s="80"/>
    </row>
    <row r="117" spans="2:8" ht="15.75" hidden="1">
      <c r="B117" s="70" t="s">
        <v>320</v>
      </c>
      <c r="C117" s="73">
        <v>0</v>
      </c>
      <c r="E117" s="127"/>
      <c r="F117" s="122"/>
      <c r="H117" s="122"/>
    </row>
    <row r="118" spans="2:8" ht="15.75">
      <c r="B118" s="70"/>
      <c r="H118" s="80"/>
    </row>
    <row r="119" spans="1:8" ht="51">
      <c r="A119" s="57" t="s">
        <v>336</v>
      </c>
      <c r="B119" s="70" t="s">
        <v>373</v>
      </c>
      <c r="H119" s="80"/>
    </row>
    <row r="120" spans="2:8" ht="15.75">
      <c r="B120" s="70"/>
      <c r="H120" s="80"/>
    </row>
    <row r="121" spans="2:10" ht="15.75">
      <c r="B121" s="70" t="s">
        <v>320</v>
      </c>
      <c r="C121" s="71">
        <f>C64*0.8</f>
        <v>4.800000000000001</v>
      </c>
      <c r="F121" s="122"/>
      <c r="H121" s="122"/>
      <c r="J121" s="61"/>
    </row>
    <row r="122" spans="2:10" ht="15.75" hidden="1">
      <c r="B122" s="70"/>
      <c r="H122" s="71"/>
      <c r="J122" s="61"/>
    </row>
    <row r="123" spans="1:8" ht="63.75" hidden="1">
      <c r="A123" s="57" t="s">
        <v>336</v>
      </c>
      <c r="B123" s="70" t="s">
        <v>39</v>
      </c>
      <c r="H123" s="80"/>
    </row>
    <row r="124" spans="2:8" ht="15.75" hidden="1">
      <c r="B124" s="70"/>
      <c r="H124" s="80"/>
    </row>
    <row r="125" spans="2:10" ht="15.75" hidden="1">
      <c r="B125" s="70" t="s">
        <v>320</v>
      </c>
      <c r="C125" s="73">
        <v>0</v>
      </c>
      <c r="F125" s="122"/>
      <c r="H125" s="122"/>
      <c r="J125" s="61"/>
    </row>
    <row r="126" spans="2:8" ht="15.75">
      <c r="B126" s="70"/>
      <c r="H126" s="80"/>
    </row>
    <row r="127" spans="1:8" ht="25.5">
      <c r="A127" s="57" t="s">
        <v>337</v>
      </c>
      <c r="B127" s="70" t="s">
        <v>127</v>
      </c>
      <c r="H127" s="80"/>
    </row>
    <row r="128" spans="2:8" ht="15.75">
      <c r="B128" s="70"/>
      <c r="H128" s="80"/>
    </row>
    <row r="129" spans="2:8" ht="25.5">
      <c r="B129" s="70" t="s">
        <v>124</v>
      </c>
      <c r="H129" s="80"/>
    </row>
    <row r="130" spans="2:8" ht="15.75">
      <c r="B130" s="70" t="s">
        <v>320</v>
      </c>
      <c r="C130" s="71">
        <f>600.76*0.9</f>
        <v>540.684</v>
      </c>
      <c r="E130" s="127"/>
      <c r="F130" s="122"/>
      <c r="H130" s="122"/>
    </row>
    <row r="131" spans="2:10" ht="15.75" hidden="1">
      <c r="B131" s="70"/>
      <c r="H131" s="71"/>
      <c r="J131" s="61"/>
    </row>
    <row r="132" spans="2:8" ht="15.75" hidden="1">
      <c r="B132" s="70" t="s">
        <v>7</v>
      </c>
      <c r="H132" s="80"/>
    </row>
    <row r="133" spans="2:8" ht="15.75" hidden="1">
      <c r="B133" s="70" t="s">
        <v>320</v>
      </c>
      <c r="C133" s="73">
        <v>0</v>
      </c>
      <c r="F133" s="122"/>
      <c r="H133" s="122"/>
    </row>
    <row r="134" spans="2:10" ht="15.75">
      <c r="B134" s="70"/>
      <c r="H134" s="71"/>
      <c r="J134" s="61"/>
    </row>
    <row r="135" spans="2:8" ht="15.75">
      <c r="B135" s="70" t="s">
        <v>125</v>
      </c>
      <c r="H135" s="80"/>
    </row>
    <row r="136" spans="2:8" ht="15.75">
      <c r="B136" s="70" t="s">
        <v>320</v>
      </c>
      <c r="C136" s="71">
        <f>600.76*0.1</f>
        <v>60.076</v>
      </c>
      <c r="F136" s="122"/>
      <c r="H136" s="122"/>
    </row>
    <row r="137" spans="2:8" ht="15.75">
      <c r="B137" s="70"/>
      <c r="H137" s="80"/>
    </row>
    <row r="138" spans="1:8" ht="38.25">
      <c r="A138" s="57" t="s">
        <v>338</v>
      </c>
      <c r="B138" s="70" t="s">
        <v>126</v>
      </c>
      <c r="H138" s="80"/>
    </row>
    <row r="139" spans="2:8" ht="15.75">
      <c r="B139" s="70"/>
      <c r="H139" s="80"/>
    </row>
    <row r="140" spans="2:8" ht="25.5">
      <c r="B140" s="70" t="s">
        <v>124</v>
      </c>
      <c r="H140" s="80"/>
    </row>
    <row r="141" spans="2:8" ht="15.75">
      <c r="B141" s="70" t="s">
        <v>320</v>
      </c>
      <c r="C141" s="71">
        <f>17.14*0.9</f>
        <v>15.426</v>
      </c>
      <c r="F141" s="122"/>
      <c r="H141" s="122"/>
    </row>
    <row r="142" spans="2:10" ht="15.75" hidden="1">
      <c r="B142" s="70"/>
      <c r="H142" s="71"/>
      <c r="J142" s="61"/>
    </row>
    <row r="143" spans="2:8" ht="15.75" hidden="1">
      <c r="B143" s="70" t="s">
        <v>7</v>
      </c>
      <c r="H143" s="80"/>
    </row>
    <row r="144" spans="2:8" ht="15.75" hidden="1">
      <c r="B144" s="70" t="s">
        <v>320</v>
      </c>
      <c r="C144" s="73">
        <v>0</v>
      </c>
      <c r="F144" s="122"/>
      <c r="H144" s="122"/>
    </row>
    <row r="145" spans="2:10" ht="15.75">
      <c r="B145" s="70"/>
      <c r="H145" s="71"/>
      <c r="J145" s="61"/>
    </row>
    <row r="146" spans="2:8" ht="15.75">
      <c r="B146" s="70" t="s">
        <v>125</v>
      </c>
      <c r="H146" s="80"/>
    </row>
    <row r="147" spans="2:8" ht="15.75">
      <c r="B147" s="70" t="s">
        <v>320</v>
      </c>
      <c r="C147" s="71">
        <f>17.14*0.1</f>
        <v>1.7140000000000002</v>
      </c>
      <c r="E147" s="127"/>
      <c r="F147" s="122"/>
      <c r="H147" s="122"/>
    </row>
    <row r="148" spans="2:8" ht="15.75" hidden="1">
      <c r="B148" s="70"/>
      <c r="H148" s="80"/>
    </row>
    <row r="149" spans="1:8" ht="38.25" hidden="1">
      <c r="A149" s="57" t="s">
        <v>27</v>
      </c>
      <c r="B149" s="70" t="s">
        <v>128</v>
      </c>
      <c r="H149" s="80"/>
    </row>
    <row r="150" spans="2:8" ht="15.75" hidden="1">
      <c r="B150" s="70"/>
      <c r="H150" s="80"/>
    </row>
    <row r="151" spans="2:8" ht="25.5" hidden="1">
      <c r="B151" s="70" t="s">
        <v>161</v>
      </c>
      <c r="H151" s="80"/>
    </row>
    <row r="152" spans="2:10" ht="15.75" hidden="1">
      <c r="B152" s="70" t="s">
        <v>320</v>
      </c>
      <c r="C152" s="73">
        <f>0*0.8</f>
        <v>0</v>
      </c>
      <c r="H152" s="71"/>
      <c r="J152" s="61"/>
    </row>
    <row r="153" spans="2:10" ht="15.75" hidden="1">
      <c r="B153" s="70"/>
      <c r="H153" s="71"/>
      <c r="J153" s="61"/>
    </row>
    <row r="154" spans="2:8" ht="15.75" hidden="1">
      <c r="B154" s="70" t="s">
        <v>7</v>
      </c>
      <c r="H154" s="80"/>
    </row>
    <row r="155" spans="2:10" ht="15.75" hidden="1">
      <c r="B155" s="70" t="s">
        <v>320</v>
      </c>
      <c r="C155" s="73">
        <f>0*0.3</f>
        <v>0</v>
      </c>
      <c r="H155" s="71"/>
      <c r="J155" s="61"/>
    </row>
    <row r="156" spans="2:10" ht="15.75" hidden="1">
      <c r="B156" s="70"/>
      <c r="H156" s="71"/>
      <c r="J156" s="61"/>
    </row>
    <row r="157" spans="2:8" ht="15.75" hidden="1">
      <c r="B157" s="70" t="s">
        <v>162</v>
      </c>
      <c r="H157" s="80"/>
    </row>
    <row r="158" spans="2:10" ht="15.75" hidden="1">
      <c r="B158" s="70" t="s">
        <v>320</v>
      </c>
      <c r="C158" s="73">
        <f>0*0.2</f>
        <v>0</v>
      </c>
      <c r="H158" s="71"/>
      <c r="J158" s="61"/>
    </row>
    <row r="159" spans="2:10" ht="15.75" hidden="1">
      <c r="B159" s="70"/>
      <c r="H159" s="71"/>
      <c r="J159" s="61"/>
    </row>
    <row r="160" spans="1:8" ht="38.25" hidden="1">
      <c r="A160" s="57" t="s">
        <v>109</v>
      </c>
      <c r="B160" s="70" t="s">
        <v>129</v>
      </c>
      <c r="H160" s="80"/>
    </row>
    <row r="161" spans="2:8" ht="15.75" hidden="1">
      <c r="B161" s="70"/>
      <c r="H161" s="80"/>
    </row>
    <row r="162" spans="2:8" ht="25.5" hidden="1">
      <c r="B162" s="70" t="s">
        <v>124</v>
      </c>
      <c r="H162" s="80"/>
    </row>
    <row r="163" spans="2:10" ht="15.75" hidden="1">
      <c r="B163" s="70" t="s">
        <v>320</v>
      </c>
      <c r="C163" s="73">
        <f>0*0.9</f>
        <v>0</v>
      </c>
      <c r="H163" s="71"/>
      <c r="J163" s="61"/>
    </row>
    <row r="164" spans="2:10" ht="15.75" hidden="1">
      <c r="B164" s="70"/>
      <c r="H164" s="71"/>
      <c r="J164" s="61"/>
    </row>
    <row r="165" spans="2:8" ht="15.75" hidden="1">
      <c r="B165" s="70" t="s">
        <v>7</v>
      </c>
      <c r="H165" s="80"/>
    </row>
    <row r="166" spans="2:10" ht="15.75" hidden="1">
      <c r="B166" s="70" t="s">
        <v>320</v>
      </c>
      <c r="C166" s="73">
        <f>0*0.3</f>
        <v>0</v>
      </c>
      <c r="H166" s="71"/>
      <c r="J166" s="61"/>
    </row>
    <row r="167" spans="2:10" ht="15.75" hidden="1">
      <c r="B167" s="70"/>
      <c r="H167" s="71"/>
      <c r="J167" s="61"/>
    </row>
    <row r="168" spans="2:8" ht="15.75" hidden="1">
      <c r="B168" s="70" t="s">
        <v>125</v>
      </c>
      <c r="H168" s="80"/>
    </row>
    <row r="169" spans="2:10" ht="15.75" hidden="1">
      <c r="B169" s="70" t="s">
        <v>320</v>
      </c>
      <c r="C169" s="73">
        <f>0*0.1</f>
        <v>0</v>
      </c>
      <c r="H169" s="71"/>
      <c r="J169" s="61"/>
    </row>
    <row r="170" spans="2:8" ht="15.75" hidden="1">
      <c r="B170" s="70"/>
      <c r="H170" s="80"/>
    </row>
    <row r="171" spans="1:8" ht="51" hidden="1">
      <c r="A171" s="57" t="s">
        <v>339</v>
      </c>
      <c r="B171" s="70" t="s">
        <v>25</v>
      </c>
      <c r="H171" s="80"/>
    </row>
    <row r="172" spans="2:8" ht="15.75" hidden="1">
      <c r="B172" s="70"/>
      <c r="H172" s="80"/>
    </row>
    <row r="173" spans="2:8" ht="15.75" hidden="1">
      <c r="B173" s="70" t="s">
        <v>9</v>
      </c>
      <c r="H173" s="80"/>
    </row>
    <row r="174" spans="2:10" ht="15.75" hidden="1">
      <c r="B174" s="70" t="s">
        <v>320</v>
      </c>
      <c r="C174" s="73">
        <v>0</v>
      </c>
      <c r="H174" s="71"/>
      <c r="J174" s="61"/>
    </row>
    <row r="175" spans="2:10" ht="15.75" hidden="1">
      <c r="B175" s="70"/>
      <c r="H175" s="71"/>
      <c r="J175" s="61"/>
    </row>
    <row r="176" spans="2:8" ht="25.5" hidden="1">
      <c r="B176" s="70" t="s">
        <v>26</v>
      </c>
      <c r="H176" s="80"/>
    </row>
    <row r="177" spans="2:10" ht="15.75" hidden="1">
      <c r="B177" s="70" t="s">
        <v>320</v>
      </c>
      <c r="C177" s="73">
        <v>0</v>
      </c>
      <c r="H177" s="71"/>
      <c r="J177" s="61"/>
    </row>
    <row r="178" spans="2:10" ht="15.75" hidden="1">
      <c r="B178" s="70"/>
      <c r="H178" s="71"/>
      <c r="J178" s="61"/>
    </row>
    <row r="179" spans="1:17" s="87" customFormat="1" ht="114" customHeight="1" hidden="1">
      <c r="A179" s="57" t="s">
        <v>13</v>
      </c>
      <c r="B179" s="70" t="s">
        <v>149</v>
      </c>
      <c r="C179" s="85"/>
      <c r="D179" s="85"/>
      <c r="E179" s="166"/>
      <c r="F179" s="85"/>
      <c r="G179" s="151"/>
      <c r="H179" s="86"/>
      <c r="J179" s="13"/>
      <c r="Q179" s="132"/>
    </row>
    <row r="180" spans="1:17" s="89" customFormat="1" ht="15.75" hidden="1">
      <c r="A180" s="57"/>
      <c r="B180" s="70"/>
      <c r="C180" s="88"/>
      <c r="D180" s="88"/>
      <c r="E180" s="166"/>
      <c r="F180" s="88"/>
      <c r="G180" s="155"/>
      <c r="H180" s="87"/>
      <c r="Q180" s="133"/>
    </row>
    <row r="181" spans="1:17" s="89" customFormat="1" ht="15.75" hidden="1">
      <c r="A181" s="57"/>
      <c r="B181" s="70" t="s">
        <v>72</v>
      </c>
      <c r="C181" s="73">
        <v>0</v>
      </c>
      <c r="D181" s="85"/>
      <c r="E181" s="166"/>
      <c r="F181" s="71"/>
      <c r="G181" s="151"/>
      <c r="H181" s="71"/>
      <c r="Q181" s="127"/>
    </row>
    <row r="182" spans="1:17" s="89" customFormat="1" ht="15.75" hidden="1">
      <c r="A182" s="57"/>
      <c r="B182" s="70"/>
      <c r="C182" s="73"/>
      <c r="D182" s="85"/>
      <c r="E182" s="166"/>
      <c r="F182" s="71"/>
      <c r="G182" s="151"/>
      <c r="H182" s="71"/>
      <c r="Q182" s="127"/>
    </row>
    <row r="183" spans="1:17" s="87" customFormat="1" ht="81" customHeight="1" hidden="1">
      <c r="A183" s="57" t="s">
        <v>163</v>
      </c>
      <c r="B183" s="70" t="s">
        <v>309</v>
      </c>
      <c r="C183" s="85"/>
      <c r="D183" s="85"/>
      <c r="E183" s="166"/>
      <c r="F183" s="85"/>
      <c r="G183" s="151"/>
      <c r="H183" s="86"/>
      <c r="J183" s="13"/>
      <c r="Q183" s="132"/>
    </row>
    <row r="184" spans="1:17" s="89" customFormat="1" ht="15.75" hidden="1">
      <c r="A184" s="57"/>
      <c r="B184" s="70"/>
      <c r="C184" s="88"/>
      <c r="D184" s="88"/>
      <c r="E184" s="166"/>
      <c r="F184" s="88"/>
      <c r="G184" s="155"/>
      <c r="H184" s="87"/>
      <c r="Q184" s="133"/>
    </row>
    <row r="185" spans="1:17" s="89" customFormat="1" ht="15.75" hidden="1">
      <c r="A185" s="57"/>
      <c r="B185" s="70" t="s">
        <v>72</v>
      </c>
      <c r="C185" s="73">
        <v>0</v>
      </c>
      <c r="D185" s="85"/>
      <c r="E185" s="166"/>
      <c r="F185" s="71"/>
      <c r="G185" s="151"/>
      <c r="H185" s="71"/>
      <c r="Q185" s="127"/>
    </row>
    <row r="186" spans="1:17" s="89" customFormat="1" ht="15.75" hidden="1">
      <c r="A186" s="57"/>
      <c r="B186" s="70"/>
      <c r="C186" s="71"/>
      <c r="D186" s="85"/>
      <c r="E186" s="166"/>
      <c r="F186" s="71"/>
      <c r="G186" s="151"/>
      <c r="H186" s="71"/>
      <c r="Q186" s="127"/>
    </row>
    <row r="187" spans="1:17" s="87" customFormat="1" ht="81" customHeight="1" hidden="1">
      <c r="A187" s="57" t="s">
        <v>117</v>
      </c>
      <c r="B187" s="70" t="s">
        <v>118</v>
      </c>
      <c r="C187" s="85"/>
      <c r="D187" s="85"/>
      <c r="E187" s="166"/>
      <c r="F187" s="85"/>
      <c r="G187" s="151"/>
      <c r="H187" s="86"/>
      <c r="J187" s="13"/>
      <c r="Q187" s="132"/>
    </row>
    <row r="188" spans="1:17" s="89" customFormat="1" ht="15.75" hidden="1">
      <c r="A188" s="57"/>
      <c r="B188" s="70"/>
      <c r="C188" s="88"/>
      <c r="D188" s="88"/>
      <c r="E188" s="166"/>
      <c r="F188" s="88"/>
      <c r="G188" s="155"/>
      <c r="H188" s="87"/>
      <c r="Q188" s="133"/>
    </row>
    <row r="189" spans="1:17" s="89" customFormat="1" ht="15.75" hidden="1">
      <c r="A189" s="57"/>
      <c r="B189" s="70" t="s">
        <v>323</v>
      </c>
      <c r="C189" s="73">
        <v>0</v>
      </c>
      <c r="D189" s="85"/>
      <c r="E189" s="166"/>
      <c r="F189" s="71"/>
      <c r="G189" s="151"/>
      <c r="H189" s="71"/>
      <c r="Q189" s="127"/>
    </row>
    <row r="190" spans="1:17" s="89" customFormat="1" ht="15.75" hidden="1">
      <c r="A190" s="57"/>
      <c r="B190" s="70"/>
      <c r="C190" s="73"/>
      <c r="D190" s="85"/>
      <c r="E190" s="166"/>
      <c r="F190" s="71"/>
      <c r="G190" s="151"/>
      <c r="H190" s="71"/>
      <c r="Q190" s="127"/>
    </row>
    <row r="191" spans="1:17" s="87" customFormat="1" ht="95.25" customHeight="1" hidden="1">
      <c r="A191" s="57" t="s">
        <v>154</v>
      </c>
      <c r="B191" s="13" t="s">
        <v>155</v>
      </c>
      <c r="C191" s="85"/>
      <c r="D191" s="85"/>
      <c r="E191" s="166"/>
      <c r="F191" s="85"/>
      <c r="G191" s="151"/>
      <c r="H191" s="86"/>
      <c r="J191" s="13"/>
      <c r="Q191" s="132"/>
    </row>
    <row r="192" spans="1:17" s="89" customFormat="1" ht="15.75" hidden="1">
      <c r="A192" s="57"/>
      <c r="B192" s="70"/>
      <c r="C192" s="88"/>
      <c r="D192" s="88"/>
      <c r="E192" s="166"/>
      <c r="F192" s="88"/>
      <c r="G192" s="155"/>
      <c r="H192" s="87"/>
      <c r="Q192" s="133"/>
    </row>
    <row r="193" spans="1:17" s="89" customFormat="1" ht="15.75" hidden="1">
      <c r="A193" s="57"/>
      <c r="B193" s="70" t="s">
        <v>323</v>
      </c>
      <c r="C193" s="73">
        <v>0</v>
      </c>
      <c r="D193" s="85"/>
      <c r="E193" s="166"/>
      <c r="F193" s="71"/>
      <c r="G193" s="151"/>
      <c r="H193" s="71"/>
      <c r="Q193" s="127"/>
    </row>
    <row r="194" spans="1:17" s="89" customFormat="1" ht="15.75" hidden="1">
      <c r="A194" s="57"/>
      <c r="B194" s="70"/>
      <c r="C194" s="73"/>
      <c r="D194" s="85"/>
      <c r="E194" s="166"/>
      <c r="F194" s="71"/>
      <c r="G194" s="151"/>
      <c r="H194" s="71"/>
      <c r="Q194" s="127"/>
    </row>
    <row r="195" spans="1:17" s="87" customFormat="1" ht="81" customHeight="1" hidden="1">
      <c r="A195" s="57" t="s">
        <v>166</v>
      </c>
      <c r="B195" s="13" t="s">
        <v>167</v>
      </c>
      <c r="C195" s="85"/>
      <c r="D195" s="85"/>
      <c r="E195" s="166"/>
      <c r="F195" s="85"/>
      <c r="G195" s="151"/>
      <c r="H195" s="86"/>
      <c r="J195" s="13"/>
      <c r="Q195" s="132"/>
    </row>
    <row r="196" spans="1:17" s="89" customFormat="1" ht="15.75" hidden="1">
      <c r="A196" s="57"/>
      <c r="B196" s="70"/>
      <c r="C196" s="88"/>
      <c r="D196" s="88"/>
      <c r="E196" s="166"/>
      <c r="F196" s="88"/>
      <c r="G196" s="155"/>
      <c r="H196" s="87"/>
      <c r="Q196" s="133"/>
    </row>
    <row r="197" spans="1:17" s="89" customFormat="1" ht="15.75" hidden="1">
      <c r="A197" s="57"/>
      <c r="B197" s="70" t="s">
        <v>323</v>
      </c>
      <c r="C197" s="73">
        <v>0</v>
      </c>
      <c r="D197" s="85"/>
      <c r="E197" s="166"/>
      <c r="F197" s="71"/>
      <c r="G197" s="151"/>
      <c r="H197" s="71"/>
      <c r="Q197" s="127"/>
    </row>
    <row r="198" spans="1:17" s="89" customFormat="1" ht="15.75">
      <c r="A198" s="90"/>
      <c r="B198" s="91"/>
      <c r="C198" s="85"/>
      <c r="D198" s="85"/>
      <c r="E198" s="166"/>
      <c r="F198" s="85"/>
      <c r="G198" s="151"/>
      <c r="H198" s="86"/>
      <c r="Q198" s="132"/>
    </row>
    <row r="199" spans="1:17" s="83" customFormat="1" ht="38.25">
      <c r="A199" s="57" t="s">
        <v>349</v>
      </c>
      <c r="B199" s="70" t="s">
        <v>340</v>
      </c>
      <c r="C199" s="71"/>
      <c r="D199" s="71"/>
      <c r="E199" s="166"/>
      <c r="F199" s="71"/>
      <c r="G199" s="151"/>
      <c r="H199" s="80"/>
      <c r="I199" s="81"/>
      <c r="J199" s="82"/>
      <c r="M199" s="84"/>
      <c r="N199" s="84"/>
      <c r="O199" s="84"/>
      <c r="Q199" s="127"/>
    </row>
    <row r="200" spans="2:17" ht="15.75">
      <c r="B200" s="70"/>
      <c r="C200" s="78"/>
      <c r="D200" s="78"/>
      <c r="F200" s="78"/>
      <c r="G200" s="155"/>
      <c r="H200" s="83"/>
      <c r="Q200" s="129"/>
    </row>
    <row r="201" spans="2:8" ht="15.75">
      <c r="B201" s="70" t="s">
        <v>326</v>
      </c>
      <c r="C201" s="71">
        <f>C56*0.75</f>
        <v>172.875</v>
      </c>
      <c r="H201" s="71"/>
    </row>
    <row r="202" spans="2:8" ht="15.75">
      <c r="B202" s="70"/>
      <c r="H202" s="80"/>
    </row>
    <row r="203" spans="1:17" s="83" customFormat="1" ht="76.5">
      <c r="A203" s="57" t="s">
        <v>350</v>
      </c>
      <c r="B203" s="70" t="s">
        <v>130</v>
      </c>
      <c r="C203" s="71"/>
      <c r="D203" s="71"/>
      <c r="E203" s="166"/>
      <c r="F203" s="71"/>
      <c r="G203" s="151"/>
      <c r="H203" s="80"/>
      <c r="I203" s="81"/>
      <c r="J203" s="82"/>
      <c r="M203" s="84"/>
      <c r="N203" s="84"/>
      <c r="O203" s="84"/>
      <c r="Q203" s="127"/>
    </row>
    <row r="204" spans="1:17" ht="15.75">
      <c r="A204" s="92"/>
      <c r="B204" s="70"/>
      <c r="C204" s="78"/>
      <c r="D204" s="78"/>
      <c r="F204" s="78"/>
      <c r="G204" s="155"/>
      <c r="H204" s="83"/>
      <c r="Q204" s="129"/>
    </row>
    <row r="205" spans="2:8" ht="15.75">
      <c r="B205" s="70" t="s">
        <v>320</v>
      </c>
      <c r="C205" s="71">
        <v>25.5</v>
      </c>
      <c r="H205" s="71"/>
    </row>
    <row r="206" spans="2:8" ht="15.75">
      <c r="B206" s="70"/>
      <c r="H206" s="80"/>
    </row>
    <row r="207" spans="1:17" s="83" customFormat="1" ht="117" customHeight="1">
      <c r="A207" s="57" t="s">
        <v>351</v>
      </c>
      <c r="B207" s="70" t="s">
        <v>96</v>
      </c>
      <c r="C207" s="71"/>
      <c r="D207" s="71"/>
      <c r="E207" s="166"/>
      <c r="F207" s="71"/>
      <c r="G207" s="151"/>
      <c r="H207" s="80"/>
      <c r="I207" s="81"/>
      <c r="J207" s="82"/>
      <c r="M207" s="84"/>
      <c r="N207" s="84"/>
      <c r="O207" s="84"/>
      <c r="Q207" s="127"/>
    </row>
    <row r="208" spans="1:17" ht="15.75">
      <c r="A208" s="92"/>
      <c r="B208" s="70"/>
      <c r="C208" s="78"/>
      <c r="D208" s="78"/>
      <c r="F208" s="78"/>
      <c r="G208" s="155"/>
      <c r="H208" s="83"/>
      <c r="Q208" s="129"/>
    </row>
    <row r="209" spans="2:8" ht="15.75">
      <c r="B209" s="70" t="s">
        <v>320</v>
      </c>
      <c r="C209" s="71">
        <v>98</v>
      </c>
      <c r="H209" s="71"/>
    </row>
    <row r="210" spans="2:8" ht="15.75">
      <c r="B210" s="70"/>
      <c r="H210" s="80"/>
    </row>
    <row r="211" spans="1:17" ht="96" customHeight="1">
      <c r="A211" s="101" t="s">
        <v>352</v>
      </c>
      <c r="B211" s="102" t="s">
        <v>133</v>
      </c>
      <c r="C211" s="103"/>
      <c r="D211" s="103"/>
      <c r="H211" s="80"/>
      <c r="Q211" s="130"/>
    </row>
    <row r="212" spans="1:17" ht="15.75">
      <c r="A212" s="104"/>
      <c r="B212" s="102"/>
      <c r="C212" s="103"/>
      <c r="D212" s="103"/>
      <c r="H212" s="80"/>
      <c r="Q212" s="130"/>
    </row>
    <row r="213" spans="1:17" ht="15.75">
      <c r="A213" s="101"/>
      <c r="B213" s="102" t="s">
        <v>320</v>
      </c>
      <c r="C213" s="103">
        <f>486.3*0.83-C221</f>
        <v>319.62899999999996</v>
      </c>
      <c r="D213" s="103"/>
      <c r="H213" s="71"/>
      <c r="Q213" s="130"/>
    </row>
    <row r="214" spans="1:17" ht="15.75">
      <c r="A214" s="101"/>
      <c r="B214" s="102"/>
      <c r="C214" s="103"/>
      <c r="D214" s="103"/>
      <c r="H214" s="80"/>
      <c r="Q214" s="130"/>
    </row>
    <row r="215" spans="1:17" s="83" customFormat="1" ht="25.5">
      <c r="A215" s="101" t="s">
        <v>353</v>
      </c>
      <c r="B215" s="102" t="s">
        <v>8</v>
      </c>
      <c r="C215" s="103"/>
      <c r="D215" s="103"/>
      <c r="E215" s="166"/>
      <c r="F215" s="71"/>
      <c r="G215" s="151"/>
      <c r="H215" s="80"/>
      <c r="Q215" s="130"/>
    </row>
    <row r="216" spans="1:17" ht="15.75">
      <c r="A216" s="104"/>
      <c r="B216" s="102"/>
      <c r="C216" s="105"/>
      <c r="D216" s="105"/>
      <c r="F216" s="78"/>
      <c r="G216" s="155"/>
      <c r="H216" s="83"/>
      <c r="I216" s="60"/>
      <c r="J216" s="60"/>
      <c r="M216" s="60"/>
      <c r="N216" s="60"/>
      <c r="O216" s="60"/>
      <c r="Q216" s="131"/>
    </row>
    <row r="217" spans="1:17" ht="15.75">
      <c r="A217" s="101"/>
      <c r="B217" s="102" t="s">
        <v>320</v>
      </c>
      <c r="C217" s="103">
        <f>486.3*0.17</f>
        <v>82.671</v>
      </c>
      <c r="D217" s="103"/>
      <c r="H217" s="71"/>
      <c r="I217" s="60"/>
      <c r="J217" s="60"/>
      <c r="M217" s="60"/>
      <c r="N217" s="60"/>
      <c r="O217" s="60"/>
      <c r="Q217" s="130"/>
    </row>
    <row r="218" spans="1:17" ht="15.75">
      <c r="A218" s="101"/>
      <c r="B218" s="102"/>
      <c r="C218" s="103"/>
      <c r="D218" s="103"/>
      <c r="H218" s="80"/>
      <c r="I218" s="60"/>
      <c r="J218" s="60"/>
      <c r="M218" s="60"/>
      <c r="N218" s="60"/>
      <c r="O218" s="60"/>
      <c r="Q218" s="130"/>
    </row>
    <row r="219" spans="1:8" ht="63.75">
      <c r="A219" s="57" t="s">
        <v>354</v>
      </c>
      <c r="B219" s="70" t="s">
        <v>372</v>
      </c>
      <c r="H219" s="80"/>
    </row>
    <row r="220" spans="1:8" ht="15.75">
      <c r="A220" s="92"/>
      <c r="B220" s="70"/>
      <c r="H220" s="80"/>
    </row>
    <row r="221" spans="2:8" ht="15.75">
      <c r="B221" s="70" t="s">
        <v>320</v>
      </c>
      <c r="C221" s="71">
        <f>0.2*(C109+420)</f>
        <v>84</v>
      </c>
      <c r="H221" s="71"/>
    </row>
    <row r="222" spans="2:8" ht="15.75" hidden="1">
      <c r="B222" s="70"/>
      <c r="H222" s="80"/>
    </row>
    <row r="223" spans="1:8" ht="106.5" customHeight="1" hidden="1">
      <c r="A223" s="57" t="s">
        <v>355</v>
      </c>
      <c r="B223" s="23" t="s">
        <v>46</v>
      </c>
      <c r="H223" s="80"/>
    </row>
    <row r="224" spans="1:8" ht="15.75" hidden="1">
      <c r="A224" s="92"/>
      <c r="B224" s="93"/>
      <c r="H224" s="80"/>
    </row>
    <row r="225" spans="2:8" ht="15.75" hidden="1">
      <c r="B225" s="70" t="s">
        <v>326</v>
      </c>
      <c r="C225" s="73">
        <f>C109</f>
        <v>0</v>
      </c>
      <c r="E225" s="127"/>
      <c r="H225" s="71"/>
    </row>
    <row r="226" spans="2:8" ht="15.75" hidden="1">
      <c r="B226" s="70"/>
      <c r="H226" s="71"/>
    </row>
    <row r="227" spans="1:8" ht="43.5" customHeight="1" hidden="1">
      <c r="A227" s="57" t="s">
        <v>47</v>
      </c>
      <c r="B227" s="23" t="s">
        <v>48</v>
      </c>
      <c r="H227" s="80"/>
    </row>
    <row r="228" spans="1:8" ht="15.75" hidden="1">
      <c r="A228" s="92"/>
      <c r="B228" s="93"/>
      <c r="H228" s="80"/>
    </row>
    <row r="229" spans="2:8" ht="15.75" hidden="1">
      <c r="B229" s="70" t="s">
        <v>326</v>
      </c>
      <c r="C229" s="73">
        <v>0</v>
      </c>
      <c r="H229" s="71"/>
    </row>
    <row r="230" spans="2:8" ht="15.75" hidden="1">
      <c r="B230" s="70"/>
      <c r="H230" s="80"/>
    </row>
    <row r="231" spans="1:8" ht="51" hidden="1">
      <c r="A231" s="57" t="s">
        <v>58</v>
      </c>
      <c r="B231" s="93" t="s">
        <v>172</v>
      </c>
      <c r="H231" s="80"/>
    </row>
    <row r="232" spans="1:8" ht="15.75" hidden="1">
      <c r="A232" s="92"/>
      <c r="B232" s="93"/>
      <c r="H232" s="80"/>
    </row>
    <row r="233" spans="2:8" ht="15.75" hidden="1">
      <c r="B233" s="70" t="s">
        <v>322</v>
      </c>
      <c r="C233" s="73">
        <f>C113</f>
        <v>0</v>
      </c>
      <c r="H233" s="71"/>
    </row>
    <row r="234" spans="2:8" ht="15.75" hidden="1">
      <c r="B234" s="70"/>
      <c r="H234" s="80"/>
    </row>
    <row r="235" spans="1:8" ht="25.5" hidden="1">
      <c r="A235" s="57" t="s">
        <v>58</v>
      </c>
      <c r="B235" s="93" t="s">
        <v>59</v>
      </c>
      <c r="H235" s="80"/>
    </row>
    <row r="236" spans="1:8" ht="15.75" hidden="1">
      <c r="A236" s="92"/>
      <c r="B236" s="93"/>
      <c r="H236" s="80"/>
    </row>
    <row r="237" spans="2:8" ht="15.75" hidden="1">
      <c r="B237" s="70" t="s">
        <v>326</v>
      </c>
      <c r="C237" s="73">
        <f>C117</f>
        <v>0</v>
      </c>
      <c r="E237" s="127"/>
      <c r="H237" s="71"/>
    </row>
    <row r="238" spans="2:8" ht="15.75">
      <c r="B238" s="70"/>
      <c r="H238" s="80"/>
    </row>
    <row r="239" spans="1:8" ht="38.25">
      <c r="A239" s="57" t="s">
        <v>28</v>
      </c>
      <c r="B239" s="93" t="s">
        <v>29</v>
      </c>
      <c r="H239" s="80"/>
    </row>
    <row r="240" spans="1:8" ht="15.75">
      <c r="A240" s="92"/>
      <c r="B240" s="93"/>
      <c r="H240" s="80"/>
    </row>
    <row r="241" spans="2:8" ht="15.75">
      <c r="B241" s="70" t="s">
        <v>326</v>
      </c>
      <c r="C241" s="71">
        <v>420</v>
      </c>
      <c r="H241" s="71"/>
    </row>
    <row r="242" spans="2:8" ht="15.75" hidden="1">
      <c r="B242" s="70"/>
      <c r="H242" s="80"/>
    </row>
    <row r="243" spans="1:8" ht="51" hidden="1">
      <c r="A243" s="57" t="s">
        <v>356</v>
      </c>
      <c r="B243" s="70" t="s">
        <v>17</v>
      </c>
      <c r="H243" s="80"/>
    </row>
    <row r="244" spans="2:8" ht="15.75" hidden="1">
      <c r="B244" s="70"/>
      <c r="H244" s="80"/>
    </row>
    <row r="245" spans="2:8" ht="15.75" hidden="1">
      <c r="B245" s="70" t="s">
        <v>326</v>
      </c>
      <c r="C245" s="73">
        <v>0</v>
      </c>
      <c r="H245" s="71"/>
    </row>
    <row r="246" spans="2:8" ht="15.75" hidden="1">
      <c r="B246" s="70"/>
      <c r="H246" s="80"/>
    </row>
    <row r="247" spans="1:8" ht="51" hidden="1">
      <c r="A247" s="57" t="s">
        <v>357</v>
      </c>
      <c r="B247" s="70" t="s">
        <v>18</v>
      </c>
      <c r="H247" s="80"/>
    </row>
    <row r="248" spans="2:8" ht="15.75" hidden="1">
      <c r="B248" s="70"/>
      <c r="H248" s="80"/>
    </row>
    <row r="249" spans="2:8" ht="15.75" hidden="1">
      <c r="B249" s="70" t="s">
        <v>326</v>
      </c>
      <c r="C249" s="73">
        <v>0</v>
      </c>
      <c r="E249" s="127"/>
      <c r="H249" s="71"/>
    </row>
    <row r="250" spans="2:8" ht="15.75">
      <c r="B250" s="70"/>
      <c r="H250" s="80"/>
    </row>
    <row r="251" spans="1:8" ht="51">
      <c r="A251" s="57" t="s">
        <v>11</v>
      </c>
      <c r="B251" s="70" t="s">
        <v>134</v>
      </c>
      <c r="H251" s="80"/>
    </row>
    <row r="252" spans="2:8" ht="15.75">
      <c r="B252" s="70"/>
      <c r="H252" s="80"/>
    </row>
    <row r="253" spans="2:8" ht="15.75">
      <c r="B253" s="70" t="s">
        <v>320</v>
      </c>
      <c r="C253" s="71">
        <f>617.9-C217</f>
        <v>535.2289999999999</v>
      </c>
      <c r="H253" s="71"/>
    </row>
    <row r="254" spans="2:8" ht="15.75">
      <c r="B254" s="70"/>
      <c r="H254" s="80"/>
    </row>
    <row r="255" spans="1:8" ht="51">
      <c r="A255" s="57" t="s">
        <v>12</v>
      </c>
      <c r="B255" s="70" t="s">
        <v>110</v>
      </c>
      <c r="H255" s="80"/>
    </row>
    <row r="256" spans="2:8" ht="15.75">
      <c r="B256" s="70"/>
      <c r="H256" s="80"/>
    </row>
    <row r="257" spans="2:8" ht="15.75">
      <c r="B257" s="70" t="s">
        <v>326</v>
      </c>
      <c r="C257" s="71">
        <f>C105/0.15</f>
        <v>56.66666666666667</v>
      </c>
      <c r="H257" s="71"/>
    </row>
    <row r="258" spans="2:8" ht="15.75">
      <c r="B258" s="70"/>
      <c r="H258" s="80"/>
    </row>
    <row r="259" spans="1:8" ht="25.5">
      <c r="A259" s="57" t="s">
        <v>30</v>
      </c>
      <c r="B259" s="70" t="s">
        <v>343</v>
      </c>
      <c r="H259" s="80"/>
    </row>
    <row r="260" spans="2:8" ht="15.75">
      <c r="B260" s="70"/>
      <c r="H260" s="80"/>
    </row>
    <row r="261" spans="2:8" ht="15.75">
      <c r="B261" s="70" t="s">
        <v>344</v>
      </c>
      <c r="C261" s="71">
        <v>2</v>
      </c>
      <c r="H261" s="71"/>
    </row>
    <row r="262" spans="2:8" ht="15.75">
      <c r="B262" s="70"/>
      <c r="H262" s="80"/>
    </row>
    <row r="263" spans="1:17" s="83" customFormat="1" ht="63.75">
      <c r="A263" s="57" t="s">
        <v>31</v>
      </c>
      <c r="B263" s="70" t="s">
        <v>234</v>
      </c>
      <c r="C263" s="71"/>
      <c r="D263" s="71"/>
      <c r="E263" s="166"/>
      <c r="F263" s="71"/>
      <c r="G263" s="151"/>
      <c r="H263" s="80"/>
      <c r="I263" s="81"/>
      <c r="J263" s="82"/>
      <c r="M263" s="84"/>
      <c r="N263" s="84"/>
      <c r="O263" s="84"/>
      <c r="Q263" s="127"/>
    </row>
    <row r="264" spans="2:17" ht="15.75">
      <c r="B264" s="70"/>
      <c r="C264" s="78"/>
      <c r="D264" s="78"/>
      <c r="E264" s="170"/>
      <c r="F264" s="78"/>
      <c r="G264" s="155"/>
      <c r="H264" s="83"/>
      <c r="Q264" s="129"/>
    </row>
    <row r="265" spans="2:8" ht="15.75">
      <c r="B265" s="70" t="s">
        <v>341</v>
      </c>
      <c r="H265" s="71"/>
    </row>
    <row r="266" spans="2:8" ht="15.75">
      <c r="B266" s="70"/>
      <c r="H266" s="80"/>
    </row>
    <row r="267" spans="1:17" s="10" customFormat="1" ht="15.75">
      <c r="A267" s="57"/>
      <c r="B267" s="79" t="s">
        <v>321</v>
      </c>
      <c r="C267" s="75"/>
      <c r="D267" s="75"/>
      <c r="E267" s="167"/>
      <c r="F267" s="75"/>
      <c r="G267" s="148"/>
      <c r="H267" s="67"/>
      <c r="I267" s="35"/>
      <c r="J267" s="31"/>
      <c r="M267" s="39"/>
      <c r="N267" s="39"/>
      <c r="O267" s="39"/>
      <c r="Q267" s="128"/>
    </row>
    <row r="268" spans="1:17" s="10" customFormat="1" ht="15.75" hidden="1">
      <c r="A268" s="57"/>
      <c r="B268" s="79"/>
      <c r="C268" s="75"/>
      <c r="D268" s="75"/>
      <c r="E268" s="167"/>
      <c r="F268" s="75"/>
      <c r="G268" s="148"/>
      <c r="H268" s="67"/>
      <c r="I268" s="35"/>
      <c r="J268" s="31"/>
      <c r="M268" s="39"/>
      <c r="N268" s="39"/>
      <c r="O268" s="39"/>
      <c r="Q268" s="128"/>
    </row>
    <row r="269" spans="1:17" s="10" customFormat="1" ht="15.75" customHeight="1" hidden="1">
      <c r="A269" s="16" t="s">
        <v>345</v>
      </c>
      <c r="B269" s="12" t="s">
        <v>36</v>
      </c>
      <c r="C269" s="64"/>
      <c r="E269" s="163"/>
      <c r="G269" s="147"/>
      <c r="H269" s="71"/>
      <c r="I269" s="35"/>
      <c r="J269" s="31"/>
      <c r="M269" s="39"/>
      <c r="N269" s="39"/>
      <c r="O269" s="39"/>
      <c r="Q269" s="136"/>
    </row>
    <row r="270" ht="15.75" customHeight="1" hidden="1">
      <c r="H270" s="80"/>
    </row>
    <row r="271" spans="1:15" ht="63.75" hidden="1">
      <c r="A271" s="57" t="s">
        <v>358</v>
      </c>
      <c r="B271" s="70" t="s">
        <v>60</v>
      </c>
      <c r="C271" s="94"/>
      <c r="H271" s="80"/>
      <c r="I271" s="60"/>
      <c r="J271" s="60"/>
      <c r="M271" s="60"/>
      <c r="N271" s="60"/>
      <c r="O271" s="60"/>
    </row>
    <row r="272" spans="2:15" ht="15.75" hidden="1">
      <c r="B272" s="70"/>
      <c r="C272" s="94"/>
      <c r="H272" s="80"/>
      <c r="I272" s="60"/>
      <c r="J272" s="60"/>
      <c r="M272" s="60"/>
      <c r="N272" s="60"/>
      <c r="O272" s="60"/>
    </row>
    <row r="273" spans="2:15" ht="15.75" hidden="1">
      <c r="B273" s="70" t="s">
        <v>320</v>
      </c>
      <c r="C273" s="96">
        <v>0</v>
      </c>
      <c r="H273" s="71"/>
      <c r="I273" s="60"/>
      <c r="J273" s="60"/>
      <c r="M273" s="60"/>
      <c r="N273" s="60"/>
      <c r="O273" s="60"/>
    </row>
    <row r="274" ht="15.75" customHeight="1" hidden="1">
      <c r="H274" s="80"/>
    </row>
    <row r="275" spans="1:17" ht="15.75" customHeight="1" hidden="1">
      <c r="A275" s="65"/>
      <c r="B275" s="12" t="s">
        <v>61</v>
      </c>
      <c r="C275" s="75"/>
      <c r="D275" s="75"/>
      <c r="E275" s="167"/>
      <c r="F275" s="75"/>
      <c r="G275" s="148"/>
      <c r="Q275" s="128"/>
    </row>
    <row r="276" spans="1:17" ht="15.75" customHeight="1">
      <c r="A276" s="65"/>
      <c r="B276" s="12"/>
      <c r="C276" s="75"/>
      <c r="D276" s="75"/>
      <c r="E276" s="167"/>
      <c r="F276" s="75"/>
      <c r="G276" s="148"/>
      <c r="Q276" s="128"/>
    </row>
    <row r="277" spans="1:17" ht="15.75">
      <c r="A277" s="16" t="s">
        <v>345</v>
      </c>
      <c r="B277" s="12" t="s">
        <v>318</v>
      </c>
      <c r="C277" s="64"/>
      <c r="D277" s="10"/>
      <c r="E277" s="163"/>
      <c r="F277" s="10"/>
      <c r="G277" s="147"/>
      <c r="H277" s="10"/>
      <c r="Q277" s="136"/>
    </row>
    <row r="278" spans="1:17" ht="15.75">
      <c r="A278" s="16"/>
      <c r="B278" s="12"/>
      <c r="C278" s="64"/>
      <c r="D278" s="10"/>
      <c r="E278" s="163"/>
      <c r="F278" s="10"/>
      <c r="G278" s="147"/>
      <c r="H278" s="10"/>
      <c r="Q278" s="136"/>
    </row>
    <row r="279" spans="1:8" ht="67.5" customHeight="1">
      <c r="A279" s="57" t="s">
        <v>0</v>
      </c>
      <c r="B279" s="95" t="s">
        <v>2</v>
      </c>
      <c r="H279" s="80"/>
    </row>
    <row r="280" spans="2:8" ht="15.75">
      <c r="B280" s="70"/>
      <c r="H280" s="80"/>
    </row>
    <row r="281" spans="2:8" ht="15.75">
      <c r="B281" s="70" t="s">
        <v>322</v>
      </c>
      <c r="C281" s="71">
        <v>230.5</v>
      </c>
      <c r="H281" s="71"/>
    </row>
    <row r="282" spans="2:8" ht="15.75" hidden="1">
      <c r="B282" s="70"/>
      <c r="H282" s="71"/>
    </row>
    <row r="283" spans="1:13" ht="89.25" hidden="1">
      <c r="A283" s="57" t="s">
        <v>1</v>
      </c>
      <c r="B283" s="95" t="s">
        <v>3</v>
      </c>
      <c r="H283" s="80"/>
      <c r="K283" s="13"/>
      <c r="M283" s="95"/>
    </row>
    <row r="284" spans="2:8" ht="15.75" hidden="1">
      <c r="B284" s="70"/>
      <c r="H284" s="80"/>
    </row>
    <row r="285" spans="2:8" ht="15.75" hidden="1">
      <c r="B285" s="70" t="s">
        <v>322</v>
      </c>
      <c r="C285" s="73">
        <v>0</v>
      </c>
      <c r="H285" s="71"/>
    </row>
    <row r="286" spans="1:17" ht="15.75" hidden="1">
      <c r="A286" s="16"/>
      <c r="B286" s="12"/>
      <c r="C286" s="64"/>
      <c r="D286" s="10"/>
      <c r="E286" s="163"/>
      <c r="F286" s="10"/>
      <c r="G286" s="147"/>
      <c r="H286" s="10"/>
      <c r="Q286" s="136"/>
    </row>
    <row r="287" spans="1:8" ht="67.5" customHeight="1" hidden="1">
      <c r="A287" s="57" t="s">
        <v>358</v>
      </c>
      <c r="B287" s="95" t="s">
        <v>221</v>
      </c>
      <c r="H287" s="80"/>
    </row>
    <row r="288" spans="2:8" ht="15.75" hidden="1">
      <c r="B288" s="70"/>
      <c r="H288" s="80"/>
    </row>
    <row r="289" spans="2:8" ht="15.75" hidden="1">
      <c r="B289" s="70" t="s">
        <v>322</v>
      </c>
      <c r="C289" s="73">
        <v>0</v>
      </c>
      <c r="H289" s="71"/>
    </row>
    <row r="290" spans="2:8" ht="15.75" hidden="1">
      <c r="B290" s="70"/>
      <c r="H290" s="71"/>
    </row>
    <row r="291" spans="1:13" ht="89.25" hidden="1">
      <c r="A291" s="57" t="s">
        <v>248</v>
      </c>
      <c r="B291" s="95" t="s">
        <v>249</v>
      </c>
      <c r="H291" s="80"/>
      <c r="K291" s="13"/>
      <c r="M291" s="95"/>
    </row>
    <row r="292" spans="2:8" ht="15.75" hidden="1">
      <c r="B292" s="70"/>
      <c r="H292" s="80"/>
    </row>
    <row r="293" spans="2:8" ht="15.75" hidden="1">
      <c r="B293" s="70" t="s">
        <v>322</v>
      </c>
      <c r="C293" s="73">
        <v>0</v>
      </c>
      <c r="H293" s="71"/>
    </row>
    <row r="294" spans="2:8" ht="15.75" hidden="1">
      <c r="B294" s="70"/>
      <c r="C294" s="73"/>
      <c r="H294" s="71"/>
    </row>
    <row r="295" spans="1:13" ht="89.25" hidden="1">
      <c r="A295" s="57" t="s">
        <v>205</v>
      </c>
      <c r="B295" s="95" t="s">
        <v>206</v>
      </c>
      <c r="H295" s="80"/>
      <c r="K295" s="13"/>
      <c r="M295" s="95"/>
    </row>
    <row r="296" spans="2:8" ht="15.75" hidden="1">
      <c r="B296" s="70"/>
      <c r="H296" s="80"/>
    </row>
    <row r="297" spans="2:8" ht="15.75" hidden="1">
      <c r="B297" s="70" t="s">
        <v>322</v>
      </c>
      <c r="C297" s="73">
        <v>0</v>
      </c>
      <c r="E297" s="127"/>
      <c r="H297" s="71"/>
    </row>
    <row r="298" spans="2:8" ht="15.75" hidden="1">
      <c r="B298" s="70"/>
      <c r="H298" s="71"/>
    </row>
    <row r="299" spans="1:11" ht="63.75" hidden="1">
      <c r="A299" s="57" t="s">
        <v>98</v>
      </c>
      <c r="B299" s="95" t="s">
        <v>99</v>
      </c>
      <c r="H299" s="80"/>
      <c r="K299" s="70"/>
    </row>
    <row r="300" spans="2:8" ht="15.75" hidden="1">
      <c r="B300" s="70"/>
      <c r="H300" s="80"/>
    </row>
    <row r="301" spans="2:17" ht="15.75" hidden="1">
      <c r="B301" s="70" t="s">
        <v>322</v>
      </c>
      <c r="C301" s="73">
        <v>0</v>
      </c>
      <c r="H301" s="71"/>
      <c r="Q301" s="139"/>
    </row>
    <row r="302" spans="2:8" ht="15.75" hidden="1">
      <c r="B302" s="70"/>
      <c r="C302" s="73"/>
      <c r="H302" s="71"/>
    </row>
    <row r="303" spans="1:8" ht="63.75" hidden="1">
      <c r="A303" s="57" t="s">
        <v>261</v>
      </c>
      <c r="B303" s="95" t="s">
        <v>263</v>
      </c>
      <c r="H303" s="80"/>
    </row>
    <row r="304" spans="2:8" ht="15.75" hidden="1">
      <c r="B304" s="70"/>
      <c r="H304" s="80"/>
    </row>
    <row r="305" spans="2:8" ht="15.75" hidden="1">
      <c r="B305" s="70" t="s">
        <v>322</v>
      </c>
      <c r="C305" s="73">
        <v>0</v>
      </c>
      <c r="H305" s="71"/>
    </row>
    <row r="306" spans="2:8" ht="15.75" hidden="1">
      <c r="B306" s="70"/>
      <c r="C306" s="73"/>
      <c r="H306" s="71"/>
    </row>
    <row r="307" spans="1:11" ht="63.75" hidden="1">
      <c r="A307" s="57" t="s">
        <v>33</v>
      </c>
      <c r="B307" s="95" t="s">
        <v>174</v>
      </c>
      <c r="H307" s="80"/>
      <c r="K307" s="13"/>
    </row>
    <row r="308" spans="2:8" ht="15.75" hidden="1">
      <c r="B308" s="70"/>
      <c r="H308" s="80"/>
    </row>
    <row r="309" spans="2:8" ht="15.75" hidden="1">
      <c r="B309" s="70" t="s">
        <v>322</v>
      </c>
      <c r="C309" s="73">
        <v>0</v>
      </c>
      <c r="E309" s="127"/>
      <c r="H309" s="71"/>
    </row>
    <row r="310" spans="2:8" ht="15.75" hidden="1">
      <c r="B310" s="70"/>
      <c r="C310" s="73"/>
      <c r="H310" s="71"/>
    </row>
    <row r="311" spans="1:13" ht="89.25" hidden="1">
      <c r="A311" s="57" t="s">
        <v>34</v>
      </c>
      <c r="B311" s="95" t="s">
        <v>204</v>
      </c>
      <c r="H311" s="80"/>
      <c r="K311" s="13"/>
      <c r="M311" s="95"/>
    </row>
    <row r="312" spans="2:8" ht="15.75" hidden="1">
      <c r="B312" s="70"/>
      <c r="H312" s="80"/>
    </row>
    <row r="313" spans="2:8" ht="15.75" hidden="1">
      <c r="B313" s="70" t="s">
        <v>322</v>
      </c>
      <c r="C313" s="73">
        <v>0</v>
      </c>
      <c r="E313" s="127"/>
      <c r="H313" s="71"/>
    </row>
    <row r="314" spans="1:17" ht="15.75" hidden="1">
      <c r="A314" s="16"/>
      <c r="B314" s="12"/>
      <c r="C314" s="64"/>
      <c r="D314" s="10"/>
      <c r="F314" s="10"/>
      <c r="G314" s="147"/>
      <c r="H314" s="10"/>
      <c r="Q314" s="136"/>
    </row>
    <row r="315" spans="1:11" ht="63.75" hidden="1">
      <c r="A315" s="57" t="s">
        <v>175</v>
      </c>
      <c r="B315" s="95" t="s">
        <v>62</v>
      </c>
      <c r="H315" s="80"/>
      <c r="K315" s="13"/>
    </row>
    <row r="316" spans="2:8" ht="15.75" hidden="1">
      <c r="B316" s="70"/>
      <c r="H316" s="80"/>
    </row>
    <row r="317" spans="2:8" ht="15.75" hidden="1">
      <c r="B317" s="70" t="s">
        <v>322</v>
      </c>
      <c r="C317" s="73">
        <v>0</v>
      </c>
      <c r="E317" s="127"/>
      <c r="H317" s="71"/>
    </row>
    <row r="318" spans="2:8" ht="15.75" hidden="1">
      <c r="B318" s="70"/>
      <c r="C318" s="73"/>
      <c r="H318" s="71"/>
    </row>
    <row r="319" spans="1:11" ht="89.25" hidden="1">
      <c r="A319" s="57" t="s">
        <v>302</v>
      </c>
      <c r="B319" s="95" t="s">
        <v>214</v>
      </c>
      <c r="H319" s="80"/>
      <c r="K319" s="13"/>
    </row>
    <row r="320" spans="2:8" ht="15.75" hidden="1">
      <c r="B320" s="70"/>
      <c r="H320" s="80"/>
    </row>
    <row r="321" spans="2:8" ht="15.75" hidden="1">
      <c r="B321" s="70" t="s">
        <v>322</v>
      </c>
      <c r="C321" s="73">
        <v>0</v>
      </c>
      <c r="H321" s="71"/>
    </row>
    <row r="322" spans="2:17" ht="15.75" hidden="1">
      <c r="B322" s="70"/>
      <c r="C322" s="73"/>
      <c r="H322" s="71"/>
      <c r="Q322" s="139"/>
    </row>
    <row r="323" spans="1:8" ht="63.75" hidden="1">
      <c r="A323" s="57" t="s">
        <v>303</v>
      </c>
      <c r="B323" s="95" t="s">
        <v>293</v>
      </c>
      <c r="H323" s="80"/>
    </row>
    <row r="324" spans="2:8" ht="15.75" hidden="1">
      <c r="B324" s="70"/>
      <c r="H324" s="80"/>
    </row>
    <row r="325" spans="2:8" ht="15.75" hidden="1">
      <c r="B325" s="70" t="s">
        <v>322</v>
      </c>
      <c r="C325" s="73">
        <v>0</v>
      </c>
      <c r="E325" s="127"/>
      <c r="H325" s="71"/>
    </row>
    <row r="326" spans="2:17" ht="15.75" hidden="1">
      <c r="B326" s="70"/>
      <c r="C326" s="73"/>
      <c r="H326" s="71"/>
      <c r="Q326" s="139"/>
    </row>
    <row r="327" spans="1:8" ht="63.75" hidden="1">
      <c r="A327" s="57" t="s">
        <v>82</v>
      </c>
      <c r="B327" s="95" t="s">
        <v>294</v>
      </c>
      <c r="H327" s="80"/>
    </row>
    <row r="328" spans="2:8" ht="15.75" hidden="1">
      <c r="B328" s="70"/>
      <c r="H328" s="80"/>
    </row>
    <row r="329" spans="2:8" ht="15.75" hidden="1">
      <c r="B329" s="70" t="s">
        <v>322</v>
      </c>
      <c r="C329" s="73">
        <v>0</v>
      </c>
      <c r="H329" s="71"/>
    </row>
    <row r="330" spans="2:8" ht="15.75" hidden="1">
      <c r="B330" s="70"/>
      <c r="C330" s="73"/>
      <c r="H330" s="71"/>
    </row>
    <row r="331" spans="1:11" ht="89.25" hidden="1">
      <c r="A331" s="57" t="s">
        <v>279</v>
      </c>
      <c r="B331" s="95" t="s">
        <v>215</v>
      </c>
      <c r="H331" s="80"/>
      <c r="K331" s="70"/>
    </row>
    <row r="332" spans="2:8" ht="15.75" hidden="1">
      <c r="B332" s="70"/>
      <c r="H332" s="80"/>
    </row>
    <row r="333" spans="2:8" ht="15.75" hidden="1">
      <c r="B333" s="70" t="s">
        <v>322</v>
      </c>
      <c r="C333" s="73">
        <v>0</v>
      </c>
      <c r="E333" s="127"/>
      <c r="H333" s="71"/>
    </row>
    <row r="334" spans="2:17" ht="15.75" hidden="1">
      <c r="B334" s="70"/>
      <c r="C334" s="73"/>
      <c r="H334" s="71"/>
      <c r="Q334" s="139"/>
    </row>
    <row r="335" spans="1:11" ht="76.5" hidden="1">
      <c r="A335" s="57" t="s">
        <v>359</v>
      </c>
      <c r="B335" s="95" t="s">
        <v>365</v>
      </c>
      <c r="H335" s="80"/>
      <c r="K335" s="70"/>
    </row>
    <row r="336" spans="2:11" ht="15.75" hidden="1">
      <c r="B336" s="95"/>
      <c r="H336" s="80"/>
      <c r="K336" s="70"/>
    </row>
    <row r="337" spans="2:8" ht="38.25" hidden="1">
      <c r="B337" s="70" t="s">
        <v>368</v>
      </c>
      <c r="H337" s="80"/>
    </row>
    <row r="338" spans="2:8" ht="15.75" hidden="1">
      <c r="B338" s="70" t="s">
        <v>322</v>
      </c>
      <c r="C338" s="73">
        <v>0</v>
      </c>
      <c r="H338" s="71"/>
    </row>
    <row r="339" spans="2:8" ht="15.75" hidden="1">
      <c r="B339" s="70"/>
      <c r="C339" s="73"/>
      <c r="H339" s="71"/>
    </row>
    <row r="340" spans="2:8" ht="25.5" hidden="1">
      <c r="B340" s="70" t="s">
        <v>363</v>
      </c>
      <c r="C340" s="73"/>
      <c r="H340" s="71"/>
    </row>
    <row r="341" spans="2:8" ht="15.75" hidden="1">
      <c r="B341" s="70" t="s">
        <v>326</v>
      </c>
      <c r="C341" s="73">
        <v>0</v>
      </c>
      <c r="H341" s="71"/>
    </row>
    <row r="342" spans="2:8" ht="15.75" hidden="1">
      <c r="B342" s="70"/>
      <c r="C342" s="73"/>
      <c r="H342" s="71"/>
    </row>
    <row r="343" spans="2:8" ht="76.5" hidden="1">
      <c r="B343" s="70" t="s">
        <v>369</v>
      </c>
      <c r="C343" s="73"/>
      <c r="H343" s="71"/>
    </row>
    <row r="344" spans="2:8" ht="15.75" hidden="1">
      <c r="B344" s="70" t="s">
        <v>364</v>
      </c>
      <c r="C344" s="73">
        <v>0</v>
      </c>
      <c r="H344" s="71"/>
    </row>
    <row r="345" spans="2:8" ht="15.75" hidden="1">
      <c r="B345" s="70"/>
      <c r="C345" s="73"/>
      <c r="H345" s="71"/>
    </row>
    <row r="346" spans="2:8" ht="51" hidden="1">
      <c r="B346" s="70" t="s">
        <v>366</v>
      </c>
      <c r="C346" s="73"/>
      <c r="H346" s="71"/>
    </row>
    <row r="347" spans="2:8" ht="15.75" hidden="1">
      <c r="B347" s="70" t="s">
        <v>323</v>
      </c>
      <c r="C347" s="73">
        <v>0</v>
      </c>
      <c r="E347" s="127"/>
      <c r="H347" s="71"/>
    </row>
    <row r="348" spans="2:8" ht="15.75" hidden="1">
      <c r="B348" s="70"/>
      <c r="C348" s="73"/>
      <c r="H348" s="71"/>
    </row>
    <row r="349" spans="2:8" ht="63.75" hidden="1">
      <c r="B349" s="70" t="s">
        <v>367</v>
      </c>
      <c r="C349" s="73"/>
      <c r="H349" s="71"/>
    </row>
    <row r="350" spans="2:8" ht="15.75" hidden="1">
      <c r="B350" s="70" t="s">
        <v>364</v>
      </c>
      <c r="C350" s="73">
        <v>0</v>
      </c>
      <c r="H350" s="71"/>
    </row>
    <row r="351" spans="2:17" ht="15.75" hidden="1">
      <c r="B351" s="70"/>
      <c r="H351" s="71"/>
      <c r="Q351" s="139"/>
    </row>
    <row r="352" spans="1:8" ht="63.75" hidden="1">
      <c r="A352" s="57" t="s">
        <v>265</v>
      </c>
      <c r="B352" s="95" t="s">
        <v>63</v>
      </c>
      <c r="H352" s="80"/>
    </row>
    <row r="353" spans="2:8" ht="15.75" hidden="1">
      <c r="B353" s="70"/>
      <c r="H353" s="80"/>
    </row>
    <row r="354" spans="2:8" ht="15.75" hidden="1">
      <c r="B354" s="70" t="s">
        <v>322</v>
      </c>
      <c r="C354" s="73">
        <v>0</v>
      </c>
      <c r="H354" s="71"/>
    </row>
    <row r="355" spans="2:17" ht="15.75" hidden="1">
      <c r="B355" s="70"/>
      <c r="H355" s="71"/>
      <c r="Q355" s="139"/>
    </row>
    <row r="356" spans="1:8" ht="63.75" hidden="1">
      <c r="A356" s="57" t="s">
        <v>266</v>
      </c>
      <c r="B356" s="95" t="s">
        <v>64</v>
      </c>
      <c r="H356" s="80"/>
    </row>
    <row r="357" spans="2:8" ht="15.75" hidden="1">
      <c r="B357" s="70"/>
      <c r="H357" s="80"/>
    </row>
    <row r="358" spans="2:8" ht="15.75" hidden="1">
      <c r="B358" s="70" t="s">
        <v>322</v>
      </c>
      <c r="C358" s="73">
        <v>0</v>
      </c>
      <c r="E358" s="127"/>
      <c r="H358" s="71"/>
    </row>
    <row r="359" spans="2:8" ht="15.75" hidden="1">
      <c r="B359" s="70"/>
      <c r="C359" s="73"/>
      <c r="H359" s="71"/>
    </row>
    <row r="360" spans="1:8" ht="63.75" hidden="1">
      <c r="A360" s="57" t="s">
        <v>267</v>
      </c>
      <c r="B360" s="95" t="s">
        <v>263</v>
      </c>
      <c r="H360" s="80"/>
    </row>
    <row r="361" spans="2:8" ht="15.75" hidden="1">
      <c r="B361" s="70"/>
      <c r="H361" s="80"/>
    </row>
    <row r="362" spans="2:8" ht="15.75" hidden="1">
      <c r="B362" s="70" t="s">
        <v>322</v>
      </c>
      <c r="C362" s="73">
        <v>0</v>
      </c>
      <c r="H362" s="71"/>
    </row>
    <row r="363" spans="2:8" ht="15.75" hidden="1">
      <c r="B363" s="70"/>
      <c r="C363" s="73"/>
      <c r="H363" s="71"/>
    </row>
    <row r="364" spans="1:17" s="8" customFormat="1" ht="63.75" hidden="1">
      <c r="A364" s="9" t="s">
        <v>268</v>
      </c>
      <c r="B364" s="13" t="s">
        <v>270</v>
      </c>
      <c r="C364" s="97"/>
      <c r="D364" s="6"/>
      <c r="E364" s="166"/>
      <c r="F364" s="6"/>
      <c r="G364" s="158"/>
      <c r="H364" s="22"/>
      <c r="I364" s="34"/>
      <c r="J364" s="30"/>
      <c r="M364" s="38"/>
      <c r="N364" s="38"/>
      <c r="O364" s="38"/>
      <c r="Q364" s="134"/>
    </row>
    <row r="365" spans="1:17" s="8" customFormat="1" ht="15.75" hidden="1">
      <c r="A365" s="9"/>
      <c r="B365" s="13"/>
      <c r="C365" s="97"/>
      <c r="D365" s="6"/>
      <c r="E365" s="166"/>
      <c r="F365" s="6"/>
      <c r="G365" s="158"/>
      <c r="H365" s="22"/>
      <c r="I365" s="34"/>
      <c r="J365" s="30"/>
      <c r="M365" s="38"/>
      <c r="N365" s="38"/>
      <c r="O365" s="38"/>
      <c r="Q365" s="134"/>
    </row>
    <row r="366" spans="1:17" s="8" customFormat="1" ht="15.75" hidden="1">
      <c r="A366" s="9"/>
      <c r="B366" s="13" t="s">
        <v>322</v>
      </c>
      <c r="C366" s="98">
        <v>0</v>
      </c>
      <c r="D366" s="6"/>
      <c r="E366" s="166"/>
      <c r="F366" s="6"/>
      <c r="G366" s="158"/>
      <c r="H366" s="6"/>
      <c r="I366" s="34"/>
      <c r="J366" s="30"/>
      <c r="M366" s="38"/>
      <c r="N366" s="38"/>
      <c r="O366" s="38"/>
      <c r="Q366" s="134"/>
    </row>
    <row r="367" spans="1:17" s="8" customFormat="1" ht="15.75" hidden="1">
      <c r="A367" s="11"/>
      <c r="B367" s="20"/>
      <c r="C367" s="20"/>
      <c r="D367" s="19"/>
      <c r="E367" s="166"/>
      <c r="F367" s="19"/>
      <c r="G367" s="159"/>
      <c r="H367" s="19"/>
      <c r="I367" s="34"/>
      <c r="J367" s="30"/>
      <c r="M367" s="38"/>
      <c r="N367" s="38"/>
      <c r="O367" s="38"/>
      <c r="Q367" s="140"/>
    </row>
    <row r="368" spans="1:17" s="8" customFormat="1" ht="63.75" hidden="1">
      <c r="A368" s="9" t="s">
        <v>305</v>
      </c>
      <c r="B368" s="13" t="s">
        <v>271</v>
      </c>
      <c r="C368" s="97"/>
      <c r="D368" s="6"/>
      <c r="E368" s="166"/>
      <c r="F368" s="6"/>
      <c r="G368" s="158"/>
      <c r="H368" s="22"/>
      <c r="I368" s="34"/>
      <c r="J368" s="30"/>
      <c r="M368" s="38"/>
      <c r="N368" s="38"/>
      <c r="O368" s="38"/>
      <c r="Q368" s="134"/>
    </row>
    <row r="369" spans="1:17" s="8" customFormat="1" ht="15.75" hidden="1">
      <c r="A369" s="9"/>
      <c r="B369" s="13"/>
      <c r="C369" s="97"/>
      <c r="D369" s="6"/>
      <c r="E369" s="166"/>
      <c r="F369" s="6"/>
      <c r="G369" s="158"/>
      <c r="H369" s="22"/>
      <c r="I369" s="34"/>
      <c r="J369" s="30"/>
      <c r="M369" s="38"/>
      <c r="N369" s="38"/>
      <c r="O369" s="38"/>
      <c r="Q369" s="134"/>
    </row>
    <row r="370" spans="1:17" s="8" customFormat="1" ht="15.75" hidden="1">
      <c r="A370" s="9"/>
      <c r="B370" s="13" t="s">
        <v>322</v>
      </c>
      <c r="C370" s="98">
        <v>0</v>
      </c>
      <c r="D370" s="6"/>
      <c r="E370" s="127"/>
      <c r="F370" s="6"/>
      <c r="G370" s="158"/>
      <c r="H370" s="6"/>
      <c r="I370" s="34"/>
      <c r="J370" s="30"/>
      <c r="M370" s="38"/>
      <c r="N370" s="38"/>
      <c r="O370" s="38"/>
      <c r="Q370" s="134"/>
    </row>
    <row r="371" spans="1:17" s="8" customFormat="1" ht="15.75" hidden="1">
      <c r="A371" s="9"/>
      <c r="B371" s="13"/>
      <c r="C371" s="97"/>
      <c r="D371" s="6"/>
      <c r="E371" s="166"/>
      <c r="F371" s="6"/>
      <c r="G371" s="158"/>
      <c r="H371" s="6"/>
      <c r="I371" s="34"/>
      <c r="J371" s="30"/>
      <c r="M371" s="38"/>
      <c r="N371" s="38"/>
      <c r="O371" s="38"/>
      <c r="Q371" s="134"/>
    </row>
    <row r="372" spans="1:17" s="8" customFormat="1" ht="76.5" hidden="1">
      <c r="A372" s="9" t="s">
        <v>269</v>
      </c>
      <c r="B372" s="13" t="s">
        <v>83</v>
      </c>
      <c r="C372" s="6"/>
      <c r="D372" s="6"/>
      <c r="E372" s="166"/>
      <c r="F372" s="6"/>
      <c r="G372" s="141"/>
      <c r="H372" s="22"/>
      <c r="Q372" s="134"/>
    </row>
    <row r="373" spans="1:17" s="8" customFormat="1" ht="15.75" hidden="1">
      <c r="A373" s="9"/>
      <c r="B373" s="13"/>
      <c r="C373" s="6"/>
      <c r="D373" s="6"/>
      <c r="E373" s="166"/>
      <c r="F373" s="6"/>
      <c r="G373" s="141"/>
      <c r="H373" s="22"/>
      <c r="Q373" s="134"/>
    </row>
    <row r="374" spans="1:17" s="8" customFormat="1" ht="15.75" hidden="1">
      <c r="A374" s="9"/>
      <c r="B374" s="13" t="s">
        <v>322</v>
      </c>
      <c r="C374" s="7">
        <v>0</v>
      </c>
      <c r="D374" s="6"/>
      <c r="E374" s="127"/>
      <c r="F374" s="6"/>
      <c r="G374" s="141"/>
      <c r="H374" s="6"/>
      <c r="Q374" s="134"/>
    </row>
    <row r="375" spans="1:17" s="8" customFormat="1" ht="15.75" hidden="1">
      <c r="A375" s="11"/>
      <c r="B375" s="20"/>
      <c r="C375" s="20"/>
      <c r="D375" s="19"/>
      <c r="E375" s="166"/>
      <c r="F375" s="19"/>
      <c r="G375" s="159"/>
      <c r="H375" s="19"/>
      <c r="I375" s="34"/>
      <c r="J375" s="30"/>
      <c r="M375" s="38"/>
      <c r="N375" s="38"/>
      <c r="O375" s="38"/>
      <c r="Q375" s="140"/>
    </row>
    <row r="376" spans="1:17" s="8" customFormat="1" ht="63.75" hidden="1">
      <c r="A376" s="9" t="s">
        <v>280</v>
      </c>
      <c r="B376" s="13" t="s">
        <v>274</v>
      </c>
      <c r="C376" s="97"/>
      <c r="D376" s="6"/>
      <c r="E376" s="166"/>
      <c r="F376" s="6"/>
      <c r="G376" s="158"/>
      <c r="H376" s="22"/>
      <c r="I376" s="34"/>
      <c r="J376" s="30"/>
      <c r="M376" s="38"/>
      <c r="N376" s="38"/>
      <c r="O376" s="38"/>
      <c r="Q376" s="134"/>
    </row>
    <row r="377" spans="1:17" s="8" customFormat="1" ht="15.75" hidden="1">
      <c r="A377" s="9"/>
      <c r="B377" s="13"/>
      <c r="C377" s="97"/>
      <c r="D377" s="6"/>
      <c r="E377" s="166"/>
      <c r="F377" s="6"/>
      <c r="G377" s="158"/>
      <c r="H377" s="22"/>
      <c r="I377" s="34"/>
      <c r="J377" s="30"/>
      <c r="M377" s="38"/>
      <c r="N377" s="38"/>
      <c r="O377" s="38"/>
      <c r="Q377" s="134"/>
    </row>
    <row r="378" spans="1:17" s="8" customFormat="1" ht="15.75" hidden="1">
      <c r="A378" s="9"/>
      <c r="B378" s="13" t="s">
        <v>322</v>
      </c>
      <c r="C378" s="98">
        <v>0</v>
      </c>
      <c r="D378" s="6"/>
      <c r="E378" s="166"/>
      <c r="F378" s="6"/>
      <c r="G378" s="158"/>
      <c r="H378" s="6"/>
      <c r="I378" s="34"/>
      <c r="J378" s="30"/>
      <c r="M378" s="38"/>
      <c r="N378" s="38"/>
      <c r="O378" s="38"/>
      <c r="Q378" s="134"/>
    </row>
    <row r="379" spans="1:17" s="8" customFormat="1" ht="15.75" hidden="1">
      <c r="A379" s="11"/>
      <c r="B379" s="20"/>
      <c r="C379" s="20"/>
      <c r="D379" s="19"/>
      <c r="E379" s="166"/>
      <c r="F379" s="19"/>
      <c r="G379" s="159"/>
      <c r="H379" s="19"/>
      <c r="I379" s="34"/>
      <c r="J379" s="21"/>
      <c r="M379" s="38"/>
      <c r="N379" s="38"/>
      <c r="O379" s="38"/>
      <c r="Q379" s="140"/>
    </row>
    <row r="380" spans="1:17" s="8" customFormat="1" ht="63.75" hidden="1">
      <c r="A380" s="9" t="s">
        <v>281</v>
      </c>
      <c r="B380" s="13" t="s">
        <v>272</v>
      </c>
      <c r="C380" s="97"/>
      <c r="D380" s="6"/>
      <c r="E380" s="166"/>
      <c r="F380" s="6"/>
      <c r="G380" s="158"/>
      <c r="H380" s="22"/>
      <c r="I380" s="34"/>
      <c r="J380" s="30"/>
      <c r="M380" s="38"/>
      <c r="N380" s="38"/>
      <c r="O380" s="38"/>
      <c r="Q380" s="134"/>
    </row>
    <row r="381" spans="1:17" s="8" customFormat="1" ht="15.75" hidden="1">
      <c r="A381" s="9"/>
      <c r="B381" s="13"/>
      <c r="C381" s="97"/>
      <c r="D381" s="6"/>
      <c r="E381" s="166"/>
      <c r="F381" s="6"/>
      <c r="G381" s="158"/>
      <c r="H381" s="22"/>
      <c r="I381" s="34"/>
      <c r="J381" s="30"/>
      <c r="M381" s="38"/>
      <c r="N381" s="38"/>
      <c r="O381" s="38"/>
      <c r="Q381" s="134"/>
    </row>
    <row r="382" spans="1:17" s="8" customFormat="1" ht="15.75" hidden="1">
      <c r="A382" s="9"/>
      <c r="B382" s="13" t="s">
        <v>322</v>
      </c>
      <c r="C382" s="98">
        <v>0</v>
      </c>
      <c r="D382" s="6"/>
      <c r="E382" s="166"/>
      <c r="F382" s="6"/>
      <c r="G382" s="158"/>
      <c r="H382" s="6"/>
      <c r="I382" s="34"/>
      <c r="J382" s="30"/>
      <c r="M382" s="38"/>
      <c r="N382" s="38"/>
      <c r="O382" s="38"/>
      <c r="Q382" s="134"/>
    </row>
    <row r="383" spans="1:17" s="8" customFormat="1" ht="15.75" hidden="1">
      <c r="A383" s="11"/>
      <c r="B383" s="20"/>
      <c r="C383" s="20"/>
      <c r="D383" s="19"/>
      <c r="E383" s="166"/>
      <c r="F383" s="19"/>
      <c r="G383" s="159"/>
      <c r="H383" s="19"/>
      <c r="I383" s="34"/>
      <c r="J383" s="30"/>
      <c r="M383" s="38"/>
      <c r="N383" s="38"/>
      <c r="O383" s="38"/>
      <c r="Q383" s="140"/>
    </row>
    <row r="384" spans="1:17" s="8" customFormat="1" ht="63.75" hidden="1">
      <c r="A384" s="9" t="s">
        <v>282</v>
      </c>
      <c r="B384" s="13" t="s">
        <v>273</v>
      </c>
      <c r="C384" s="97"/>
      <c r="D384" s="6"/>
      <c r="E384" s="166"/>
      <c r="F384" s="6"/>
      <c r="G384" s="158"/>
      <c r="H384" s="22"/>
      <c r="I384" s="34"/>
      <c r="J384" s="30"/>
      <c r="M384" s="38"/>
      <c r="N384" s="38"/>
      <c r="O384" s="38"/>
      <c r="Q384" s="134"/>
    </row>
    <row r="385" spans="1:17" s="8" customFormat="1" ht="15.75" hidden="1">
      <c r="A385" s="9"/>
      <c r="B385" s="13"/>
      <c r="C385" s="97"/>
      <c r="D385" s="6"/>
      <c r="E385" s="166"/>
      <c r="F385" s="6"/>
      <c r="G385" s="158"/>
      <c r="H385" s="22"/>
      <c r="I385" s="34"/>
      <c r="J385" s="30"/>
      <c r="M385" s="38"/>
      <c r="N385" s="38"/>
      <c r="O385" s="38"/>
      <c r="Q385" s="134"/>
    </row>
    <row r="386" spans="1:17" s="8" customFormat="1" ht="15.75" hidden="1">
      <c r="A386" s="9"/>
      <c r="B386" s="13" t="s">
        <v>322</v>
      </c>
      <c r="C386" s="98">
        <v>0</v>
      </c>
      <c r="D386" s="6"/>
      <c r="E386" s="166"/>
      <c r="F386" s="6"/>
      <c r="G386" s="158"/>
      <c r="H386" s="6"/>
      <c r="I386" s="34"/>
      <c r="J386" s="30"/>
      <c r="M386" s="38"/>
      <c r="N386" s="38"/>
      <c r="O386" s="38"/>
      <c r="Q386" s="134"/>
    </row>
    <row r="387" spans="1:17" s="8" customFormat="1" ht="15.75" hidden="1">
      <c r="A387" s="11"/>
      <c r="B387" s="20"/>
      <c r="C387" s="20"/>
      <c r="D387" s="19"/>
      <c r="E387" s="166"/>
      <c r="F387" s="19"/>
      <c r="G387" s="159"/>
      <c r="H387" s="19"/>
      <c r="I387" s="34"/>
      <c r="J387" s="30"/>
      <c r="M387" s="38"/>
      <c r="N387" s="38"/>
      <c r="O387" s="38"/>
      <c r="Q387" s="140"/>
    </row>
    <row r="388" spans="1:17" s="8" customFormat="1" ht="63.75" hidden="1">
      <c r="A388" s="9" t="s">
        <v>360</v>
      </c>
      <c r="B388" s="13" t="s">
        <v>275</v>
      </c>
      <c r="C388" s="97"/>
      <c r="D388" s="6"/>
      <c r="E388" s="166"/>
      <c r="F388" s="6"/>
      <c r="G388" s="158"/>
      <c r="H388" s="22"/>
      <c r="I388" s="34"/>
      <c r="J388" s="30"/>
      <c r="M388" s="38"/>
      <c r="N388" s="38"/>
      <c r="O388" s="38"/>
      <c r="Q388" s="134"/>
    </row>
    <row r="389" spans="1:17" s="8" customFormat="1" ht="15.75" hidden="1">
      <c r="A389" s="9"/>
      <c r="B389" s="13"/>
      <c r="C389" s="97"/>
      <c r="D389" s="6"/>
      <c r="E389" s="166"/>
      <c r="F389" s="6"/>
      <c r="G389" s="158"/>
      <c r="H389" s="22"/>
      <c r="I389" s="34"/>
      <c r="J389" s="30"/>
      <c r="M389" s="38"/>
      <c r="N389" s="38"/>
      <c r="O389" s="38"/>
      <c r="Q389" s="134"/>
    </row>
    <row r="390" spans="1:17" s="8" customFormat="1" ht="15.75" hidden="1">
      <c r="A390" s="9"/>
      <c r="B390" s="13" t="s">
        <v>322</v>
      </c>
      <c r="C390" s="98">
        <v>0</v>
      </c>
      <c r="D390" s="6"/>
      <c r="E390" s="166"/>
      <c r="F390" s="6"/>
      <c r="G390" s="158"/>
      <c r="H390" s="6"/>
      <c r="I390" s="34"/>
      <c r="J390" s="30"/>
      <c r="M390" s="38"/>
      <c r="N390" s="38"/>
      <c r="O390" s="38"/>
      <c r="Q390" s="134"/>
    </row>
    <row r="391" spans="1:17" s="8" customFormat="1" ht="15.75" hidden="1">
      <c r="A391" s="9"/>
      <c r="B391" s="13"/>
      <c r="C391" s="97"/>
      <c r="D391" s="6"/>
      <c r="E391" s="166"/>
      <c r="F391" s="6"/>
      <c r="G391" s="158"/>
      <c r="H391" s="22"/>
      <c r="I391" s="34"/>
      <c r="J391" s="30"/>
      <c r="M391" s="38"/>
      <c r="N391" s="38"/>
      <c r="O391" s="38"/>
      <c r="Q391" s="141"/>
    </row>
    <row r="392" spans="1:17" s="8" customFormat="1" ht="76.5" hidden="1">
      <c r="A392" s="9" t="s">
        <v>111</v>
      </c>
      <c r="B392" s="13" t="s">
        <v>264</v>
      </c>
      <c r="C392" s="97"/>
      <c r="D392" s="6"/>
      <c r="E392" s="166"/>
      <c r="F392" s="6"/>
      <c r="G392" s="158"/>
      <c r="H392" s="22"/>
      <c r="Q392" s="134"/>
    </row>
    <row r="393" spans="1:17" s="8" customFormat="1" ht="15.75" hidden="1">
      <c r="A393" s="9"/>
      <c r="B393" s="13"/>
      <c r="C393" s="97"/>
      <c r="D393" s="6"/>
      <c r="E393" s="166"/>
      <c r="F393" s="6"/>
      <c r="G393" s="158"/>
      <c r="H393" s="22"/>
      <c r="Q393" s="134"/>
    </row>
    <row r="394" spans="1:17" s="8" customFormat="1" ht="15.75" hidden="1">
      <c r="A394" s="9"/>
      <c r="B394" s="13" t="s">
        <v>322</v>
      </c>
      <c r="C394" s="98">
        <v>0</v>
      </c>
      <c r="D394" s="6"/>
      <c r="E394" s="166"/>
      <c r="F394" s="6"/>
      <c r="G394" s="158"/>
      <c r="H394" s="6"/>
      <c r="Q394" s="134"/>
    </row>
    <row r="395" spans="2:8" ht="15.75" hidden="1">
      <c r="B395" s="70"/>
      <c r="C395" s="73"/>
      <c r="H395" s="71"/>
    </row>
    <row r="396" spans="1:17" s="8" customFormat="1" ht="63.75" hidden="1">
      <c r="A396" s="9" t="s">
        <v>176</v>
      </c>
      <c r="B396" s="13" t="s">
        <v>276</v>
      </c>
      <c r="C396" s="97"/>
      <c r="D396" s="6"/>
      <c r="E396" s="166"/>
      <c r="F396" s="6"/>
      <c r="G396" s="158"/>
      <c r="H396" s="22"/>
      <c r="I396" s="34"/>
      <c r="J396" s="30"/>
      <c r="M396" s="38"/>
      <c r="N396" s="38"/>
      <c r="O396" s="38"/>
      <c r="Q396" s="134"/>
    </row>
    <row r="397" spans="1:17" s="8" customFormat="1" ht="15.75" hidden="1">
      <c r="A397" s="9"/>
      <c r="B397" s="13"/>
      <c r="C397" s="97"/>
      <c r="D397" s="6"/>
      <c r="E397" s="166"/>
      <c r="F397" s="6"/>
      <c r="G397" s="158"/>
      <c r="H397" s="22"/>
      <c r="I397" s="34"/>
      <c r="J397" s="30"/>
      <c r="M397" s="38"/>
      <c r="N397" s="38"/>
      <c r="O397" s="38"/>
      <c r="Q397" s="134"/>
    </row>
    <row r="398" spans="1:17" s="8" customFormat="1" ht="15.75" hidden="1">
      <c r="A398" s="9"/>
      <c r="B398" s="13" t="s">
        <v>322</v>
      </c>
      <c r="C398" s="98">
        <v>0</v>
      </c>
      <c r="D398" s="6"/>
      <c r="E398" s="166"/>
      <c r="F398" s="6"/>
      <c r="G398" s="158"/>
      <c r="H398" s="6"/>
      <c r="I398" s="34"/>
      <c r="J398" s="30"/>
      <c r="M398" s="38"/>
      <c r="N398" s="38"/>
      <c r="O398" s="38"/>
      <c r="Q398" s="134"/>
    </row>
    <row r="399" spans="1:17" s="8" customFormat="1" ht="15.75" hidden="1">
      <c r="A399" s="11"/>
      <c r="B399" s="20"/>
      <c r="C399" s="20"/>
      <c r="D399" s="19"/>
      <c r="E399" s="166"/>
      <c r="F399" s="19"/>
      <c r="G399" s="159"/>
      <c r="H399" s="19"/>
      <c r="I399" s="34"/>
      <c r="J399" s="30"/>
      <c r="M399" s="38"/>
      <c r="N399" s="38"/>
      <c r="O399" s="38"/>
      <c r="Q399" s="140"/>
    </row>
    <row r="400" spans="1:17" s="8" customFormat="1" ht="63.75" hidden="1">
      <c r="A400" s="9" t="s">
        <v>177</v>
      </c>
      <c r="B400" s="13" t="s">
        <v>277</v>
      </c>
      <c r="C400" s="97"/>
      <c r="D400" s="6"/>
      <c r="E400" s="166"/>
      <c r="F400" s="6"/>
      <c r="G400" s="158"/>
      <c r="H400" s="22"/>
      <c r="I400" s="34"/>
      <c r="J400" s="30"/>
      <c r="M400" s="38"/>
      <c r="N400" s="38"/>
      <c r="O400" s="38"/>
      <c r="Q400" s="134"/>
    </row>
    <row r="401" spans="1:17" s="8" customFormat="1" ht="15.75" hidden="1">
      <c r="A401" s="9"/>
      <c r="B401" s="13"/>
      <c r="C401" s="97"/>
      <c r="D401" s="6"/>
      <c r="E401" s="166"/>
      <c r="F401" s="6"/>
      <c r="G401" s="158"/>
      <c r="H401" s="22"/>
      <c r="I401" s="34"/>
      <c r="J401" s="30"/>
      <c r="M401" s="38"/>
      <c r="N401" s="38"/>
      <c r="O401" s="38"/>
      <c r="Q401" s="134"/>
    </row>
    <row r="402" spans="1:17" s="8" customFormat="1" ht="15.75" hidden="1">
      <c r="A402" s="9"/>
      <c r="B402" s="13" t="s">
        <v>322</v>
      </c>
      <c r="C402" s="98">
        <v>0</v>
      </c>
      <c r="D402" s="6"/>
      <c r="E402" s="166"/>
      <c r="F402" s="6"/>
      <c r="G402" s="158"/>
      <c r="H402" s="6"/>
      <c r="I402" s="34"/>
      <c r="J402" s="30"/>
      <c r="M402" s="38"/>
      <c r="N402" s="38"/>
      <c r="O402" s="38"/>
      <c r="Q402" s="134"/>
    </row>
    <row r="403" spans="1:17" s="8" customFormat="1" ht="15.75" hidden="1">
      <c r="A403" s="11"/>
      <c r="B403" s="20"/>
      <c r="C403" s="20"/>
      <c r="D403" s="19"/>
      <c r="E403" s="166"/>
      <c r="F403" s="19"/>
      <c r="G403" s="159"/>
      <c r="H403" s="19"/>
      <c r="I403" s="34"/>
      <c r="J403" s="30"/>
      <c r="M403" s="38"/>
      <c r="N403" s="38"/>
      <c r="O403" s="38"/>
      <c r="Q403" s="140"/>
    </row>
    <row r="404" spans="1:17" s="8" customFormat="1" ht="63.75" hidden="1">
      <c r="A404" s="9" t="s">
        <v>178</v>
      </c>
      <c r="B404" s="13" t="s">
        <v>304</v>
      </c>
      <c r="C404" s="97"/>
      <c r="D404" s="6"/>
      <c r="E404" s="166"/>
      <c r="F404" s="6"/>
      <c r="G404" s="158"/>
      <c r="H404" s="22"/>
      <c r="I404" s="34"/>
      <c r="J404" s="30"/>
      <c r="M404" s="38"/>
      <c r="N404" s="38"/>
      <c r="O404" s="38"/>
      <c r="Q404" s="134"/>
    </row>
    <row r="405" spans="1:17" s="8" customFormat="1" ht="15.75" hidden="1">
      <c r="A405" s="9"/>
      <c r="B405" s="13"/>
      <c r="C405" s="97"/>
      <c r="D405" s="6"/>
      <c r="E405" s="166"/>
      <c r="F405" s="6"/>
      <c r="G405" s="158"/>
      <c r="H405" s="22"/>
      <c r="I405" s="34"/>
      <c r="J405" s="30"/>
      <c r="M405" s="38"/>
      <c r="N405" s="38"/>
      <c r="O405" s="38"/>
      <c r="Q405" s="134"/>
    </row>
    <row r="406" spans="1:17" s="8" customFormat="1" ht="15.75" hidden="1">
      <c r="A406" s="9"/>
      <c r="B406" s="13" t="s">
        <v>322</v>
      </c>
      <c r="C406" s="98">
        <v>0</v>
      </c>
      <c r="D406" s="6"/>
      <c r="E406" s="166"/>
      <c r="F406" s="6"/>
      <c r="G406" s="158"/>
      <c r="H406" s="6"/>
      <c r="I406" s="34"/>
      <c r="J406" s="30"/>
      <c r="M406" s="38"/>
      <c r="N406" s="38"/>
      <c r="O406" s="38"/>
      <c r="Q406" s="134"/>
    </row>
    <row r="407" spans="1:17" s="8" customFormat="1" ht="15.75" hidden="1">
      <c r="A407" s="11"/>
      <c r="B407" s="20"/>
      <c r="C407" s="20"/>
      <c r="D407" s="19"/>
      <c r="E407" s="166"/>
      <c r="F407" s="19"/>
      <c r="G407" s="159"/>
      <c r="H407" s="19"/>
      <c r="I407" s="34"/>
      <c r="J407" s="30"/>
      <c r="M407" s="38"/>
      <c r="N407" s="38"/>
      <c r="O407" s="38"/>
      <c r="Q407" s="140"/>
    </row>
    <row r="408" spans="1:17" s="8" customFormat="1" ht="63.75" hidden="1">
      <c r="A408" s="9" t="s">
        <v>306</v>
      </c>
      <c r="B408" s="13" t="s">
        <v>278</v>
      </c>
      <c r="C408" s="97"/>
      <c r="D408" s="6"/>
      <c r="E408" s="166"/>
      <c r="F408" s="6"/>
      <c r="G408" s="158"/>
      <c r="H408" s="22"/>
      <c r="I408" s="34"/>
      <c r="J408" s="30"/>
      <c r="M408" s="38"/>
      <c r="N408" s="38"/>
      <c r="O408" s="38"/>
      <c r="Q408" s="134"/>
    </row>
    <row r="409" spans="1:17" s="8" customFormat="1" ht="15.75" hidden="1">
      <c r="A409" s="9"/>
      <c r="B409" s="13"/>
      <c r="C409" s="97"/>
      <c r="D409" s="6"/>
      <c r="E409" s="166"/>
      <c r="F409" s="6"/>
      <c r="G409" s="158"/>
      <c r="H409" s="22"/>
      <c r="I409" s="34"/>
      <c r="J409" s="30"/>
      <c r="M409" s="38"/>
      <c r="N409" s="38"/>
      <c r="O409" s="38"/>
      <c r="Q409" s="134"/>
    </row>
    <row r="410" spans="1:17" s="8" customFormat="1" ht="15.75" hidden="1">
      <c r="A410" s="9"/>
      <c r="B410" s="13" t="s">
        <v>322</v>
      </c>
      <c r="C410" s="98">
        <v>0</v>
      </c>
      <c r="D410" s="6"/>
      <c r="E410" s="166"/>
      <c r="F410" s="6"/>
      <c r="G410" s="158"/>
      <c r="H410" s="6"/>
      <c r="I410" s="34"/>
      <c r="J410" s="30"/>
      <c r="M410" s="38"/>
      <c r="N410" s="38"/>
      <c r="O410" s="38"/>
      <c r="Q410" s="134"/>
    </row>
    <row r="411" spans="2:15" ht="15.75" hidden="1">
      <c r="B411" s="70"/>
      <c r="H411" s="80"/>
      <c r="I411" s="60"/>
      <c r="J411" s="60"/>
      <c r="M411" s="60"/>
      <c r="N411" s="60"/>
      <c r="O411" s="60"/>
    </row>
    <row r="412" spans="1:15" ht="89.25" hidden="1">
      <c r="A412" s="57" t="s">
        <v>283</v>
      </c>
      <c r="B412" s="70" t="s">
        <v>262</v>
      </c>
      <c r="H412" s="80"/>
      <c r="I412" s="60"/>
      <c r="J412" s="60"/>
      <c r="M412" s="60"/>
      <c r="N412" s="60"/>
      <c r="O412" s="60"/>
    </row>
    <row r="413" spans="2:15" ht="15.75" hidden="1">
      <c r="B413" s="70"/>
      <c r="H413" s="80"/>
      <c r="I413" s="60"/>
      <c r="J413" s="60"/>
      <c r="M413" s="60"/>
      <c r="N413" s="60"/>
      <c r="O413" s="60"/>
    </row>
    <row r="414" spans="2:15" ht="15.75" hidden="1">
      <c r="B414" s="70" t="s">
        <v>322</v>
      </c>
      <c r="C414" s="73">
        <v>0</v>
      </c>
      <c r="E414" s="127"/>
      <c r="H414" s="71"/>
      <c r="I414" s="60"/>
      <c r="J414" s="60"/>
      <c r="M414" s="60"/>
      <c r="N414" s="60"/>
      <c r="O414" s="60"/>
    </row>
    <row r="415" spans="2:15" ht="15.75" hidden="1">
      <c r="B415" s="70"/>
      <c r="C415" s="73"/>
      <c r="H415" s="71"/>
      <c r="I415" s="60"/>
      <c r="J415" s="60"/>
      <c r="M415" s="60"/>
      <c r="N415" s="60"/>
      <c r="O415" s="60"/>
    </row>
    <row r="416" spans="1:17" s="8" customFormat="1" ht="76.5" hidden="1">
      <c r="A416" s="9" t="s">
        <v>179</v>
      </c>
      <c r="B416" s="13" t="s">
        <v>112</v>
      </c>
      <c r="C416" s="97"/>
      <c r="D416" s="6"/>
      <c r="E416" s="166"/>
      <c r="F416" s="6"/>
      <c r="G416" s="158"/>
      <c r="H416" s="22"/>
      <c r="I416" s="34"/>
      <c r="J416" s="30"/>
      <c r="M416" s="38"/>
      <c r="N416" s="38"/>
      <c r="O416" s="38"/>
      <c r="Q416" s="134"/>
    </row>
    <row r="417" spans="1:17" s="8" customFormat="1" ht="15.75" hidden="1">
      <c r="A417" s="9"/>
      <c r="B417" s="13"/>
      <c r="C417" s="97"/>
      <c r="D417" s="6"/>
      <c r="E417" s="166"/>
      <c r="F417" s="6"/>
      <c r="G417" s="158"/>
      <c r="H417" s="22"/>
      <c r="I417" s="34"/>
      <c r="J417" s="30"/>
      <c r="M417" s="38"/>
      <c r="N417" s="38"/>
      <c r="O417" s="38"/>
      <c r="Q417" s="134"/>
    </row>
    <row r="418" spans="1:17" s="8" customFormat="1" ht="15.75" hidden="1">
      <c r="A418" s="9"/>
      <c r="B418" s="13" t="s">
        <v>322</v>
      </c>
      <c r="C418" s="98">
        <v>0</v>
      </c>
      <c r="D418" s="6"/>
      <c r="E418" s="166"/>
      <c r="F418" s="6"/>
      <c r="G418" s="158"/>
      <c r="H418" s="6"/>
      <c r="I418" s="34"/>
      <c r="J418" s="30"/>
      <c r="M418" s="38"/>
      <c r="N418" s="38"/>
      <c r="O418" s="38"/>
      <c r="Q418" s="134"/>
    </row>
    <row r="419" spans="1:17" s="8" customFormat="1" ht="15.75" hidden="1">
      <c r="A419" s="9"/>
      <c r="B419" s="13"/>
      <c r="C419" s="98"/>
      <c r="D419" s="6"/>
      <c r="E419" s="166"/>
      <c r="F419" s="6"/>
      <c r="G419" s="158"/>
      <c r="H419" s="6"/>
      <c r="I419" s="34"/>
      <c r="J419" s="30"/>
      <c r="M419" s="38"/>
      <c r="N419" s="38"/>
      <c r="O419" s="38"/>
      <c r="Q419" s="134"/>
    </row>
    <row r="420" spans="1:17" s="8" customFormat="1" ht="102" hidden="1">
      <c r="A420" s="9" t="s">
        <v>180</v>
      </c>
      <c r="B420" s="13" t="s">
        <v>216</v>
      </c>
      <c r="C420" s="97"/>
      <c r="D420" s="6"/>
      <c r="E420" s="166"/>
      <c r="F420" s="6"/>
      <c r="G420" s="158"/>
      <c r="H420" s="22"/>
      <c r="I420" s="34"/>
      <c r="J420" s="30"/>
      <c r="K420" s="95"/>
      <c r="M420" s="38"/>
      <c r="N420" s="38"/>
      <c r="O420" s="38"/>
      <c r="Q420" s="134"/>
    </row>
    <row r="421" spans="1:17" s="8" customFormat="1" ht="15.75" hidden="1">
      <c r="A421" s="9"/>
      <c r="B421" s="13"/>
      <c r="C421" s="97"/>
      <c r="D421" s="6"/>
      <c r="E421" s="166"/>
      <c r="F421" s="6"/>
      <c r="G421" s="158"/>
      <c r="H421" s="22"/>
      <c r="I421" s="34"/>
      <c r="J421" s="30"/>
      <c r="M421" s="38"/>
      <c r="N421" s="38"/>
      <c r="O421" s="38"/>
      <c r="Q421" s="134"/>
    </row>
    <row r="422" spans="1:17" s="8" customFormat="1" ht="15.75" hidden="1">
      <c r="A422" s="9"/>
      <c r="B422" s="13" t="s">
        <v>322</v>
      </c>
      <c r="C422" s="98">
        <v>0</v>
      </c>
      <c r="D422" s="6"/>
      <c r="E422" s="127"/>
      <c r="F422" s="6"/>
      <c r="G422" s="158"/>
      <c r="H422" s="6"/>
      <c r="I422" s="34"/>
      <c r="J422" s="30"/>
      <c r="M422" s="38"/>
      <c r="N422" s="38"/>
      <c r="O422" s="38"/>
      <c r="Q422" s="134"/>
    </row>
    <row r="423" spans="1:17" s="8" customFormat="1" ht="15.75" hidden="1">
      <c r="A423" s="9"/>
      <c r="B423" s="13"/>
      <c r="C423" s="98"/>
      <c r="D423" s="6"/>
      <c r="E423" s="166"/>
      <c r="F423" s="6"/>
      <c r="G423" s="158"/>
      <c r="H423" s="6"/>
      <c r="I423" s="34"/>
      <c r="J423" s="30"/>
      <c r="M423" s="38"/>
      <c r="N423" s="38"/>
      <c r="O423" s="38"/>
      <c r="Q423" s="134"/>
    </row>
    <row r="424" spans="1:17" s="8" customFormat="1" ht="76.5" hidden="1">
      <c r="A424" s="9" t="s">
        <v>181</v>
      </c>
      <c r="B424" s="13" t="s">
        <v>182</v>
      </c>
      <c r="C424" s="97"/>
      <c r="D424" s="6"/>
      <c r="E424" s="166"/>
      <c r="F424" s="6"/>
      <c r="G424" s="158"/>
      <c r="H424" s="22"/>
      <c r="I424" s="34"/>
      <c r="J424" s="30"/>
      <c r="M424" s="38"/>
      <c r="N424" s="38"/>
      <c r="O424" s="38"/>
      <c r="Q424" s="134"/>
    </row>
    <row r="425" spans="1:17" s="8" customFormat="1" ht="15.75" hidden="1">
      <c r="A425" s="9"/>
      <c r="B425" s="13"/>
      <c r="C425" s="97"/>
      <c r="D425" s="6"/>
      <c r="E425" s="166"/>
      <c r="F425" s="6"/>
      <c r="G425" s="158"/>
      <c r="H425" s="22"/>
      <c r="I425" s="34"/>
      <c r="J425" s="30"/>
      <c r="M425" s="38"/>
      <c r="N425" s="38"/>
      <c r="O425" s="38"/>
      <c r="Q425" s="134"/>
    </row>
    <row r="426" spans="1:17" s="8" customFormat="1" ht="15.75" hidden="1">
      <c r="A426" s="9"/>
      <c r="B426" s="13" t="s">
        <v>322</v>
      </c>
      <c r="C426" s="98">
        <v>0</v>
      </c>
      <c r="D426" s="6"/>
      <c r="E426" s="127"/>
      <c r="F426" s="6"/>
      <c r="G426" s="158"/>
      <c r="H426" s="6"/>
      <c r="I426" s="34"/>
      <c r="J426" s="30"/>
      <c r="M426" s="38"/>
      <c r="N426" s="38"/>
      <c r="O426" s="38"/>
      <c r="Q426" s="134"/>
    </row>
    <row r="427" spans="1:17" s="8" customFormat="1" ht="15.75" hidden="1">
      <c r="A427" s="9"/>
      <c r="B427" s="13"/>
      <c r="C427" s="98"/>
      <c r="D427" s="6"/>
      <c r="E427" s="166"/>
      <c r="F427" s="6"/>
      <c r="G427" s="158"/>
      <c r="H427" s="6"/>
      <c r="I427" s="34"/>
      <c r="J427" s="30"/>
      <c r="M427" s="38"/>
      <c r="N427" s="38"/>
      <c r="O427" s="38"/>
      <c r="Q427" s="134"/>
    </row>
    <row r="428" spans="1:17" s="8" customFormat="1" ht="102" hidden="1">
      <c r="A428" s="9" t="s">
        <v>35</v>
      </c>
      <c r="B428" s="13" t="s">
        <v>217</v>
      </c>
      <c r="C428" s="97"/>
      <c r="D428" s="6"/>
      <c r="E428" s="166"/>
      <c r="F428" s="6"/>
      <c r="G428" s="158"/>
      <c r="H428" s="22"/>
      <c r="I428" s="34"/>
      <c r="J428" s="30"/>
      <c r="K428" s="95"/>
      <c r="M428" s="38"/>
      <c r="N428" s="38"/>
      <c r="O428" s="38"/>
      <c r="Q428" s="134"/>
    </row>
    <row r="429" spans="1:17" s="8" customFormat="1" ht="15.75" hidden="1">
      <c r="A429" s="9"/>
      <c r="B429" s="13"/>
      <c r="C429" s="97"/>
      <c r="D429" s="6"/>
      <c r="E429" s="166"/>
      <c r="F429" s="6"/>
      <c r="G429" s="158"/>
      <c r="H429" s="22"/>
      <c r="I429" s="34"/>
      <c r="J429" s="30"/>
      <c r="M429" s="38"/>
      <c r="N429" s="38"/>
      <c r="O429" s="38"/>
      <c r="Q429" s="134"/>
    </row>
    <row r="430" spans="1:17" s="8" customFormat="1" ht="15.75" hidden="1">
      <c r="A430" s="9"/>
      <c r="B430" s="13" t="s">
        <v>322</v>
      </c>
      <c r="C430" s="98">
        <v>0</v>
      </c>
      <c r="D430" s="6"/>
      <c r="E430" s="127"/>
      <c r="F430" s="6"/>
      <c r="G430" s="158"/>
      <c r="H430" s="6"/>
      <c r="I430" s="34"/>
      <c r="J430" s="30"/>
      <c r="M430" s="38"/>
      <c r="N430" s="38"/>
      <c r="O430" s="38"/>
      <c r="Q430" s="134"/>
    </row>
    <row r="431" spans="2:8" ht="15.75" hidden="1">
      <c r="B431" s="70"/>
      <c r="C431" s="85"/>
      <c r="H431" s="80"/>
    </row>
    <row r="432" spans="1:15" ht="57" customHeight="1" hidden="1">
      <c r="A432" s="57" t="s">
        <v>284</v>
      </c>
      <c r="B432" s="70" t="s">
        <v>14</v>
      </c>
      <c r="H432" s="80"/>
      <c r="I432" s="60"/>
      <c r="J432" s="60"/>
      <c r="M432" s="60"/>
      <c r="N432" s="60"/>
      <c r="O432" s="60"/>
    </row>
    <row r="433" spans="2:15" ht="15.75" hidden="1">
      <c r="B433" s="70"/>
      <c r="H433" s="80"/>
      <c r="I433" s="60"/>
      <c r="J433" s="60"/>
      <c r="M433" s="60"/>
      <c r="N433" s="60"/>
      <c r="O433" s="60"/>
    </row>
    <row r="434" spans="2:15" ht="15.75" hidden="1">
      <c r="B434" s="70" t="s">
        <v>15</v>
      </c>
      <c r="C434" s="73">
        <v>0</v>
      </c>
      <c r="E434" s="127"/>
      <c r="H434" s="71"/>
      <c r="I434" s="60"/>
      <c r="J434" s="60"/>
      <c r="M434" s="60"/>
      <c r="N434" s="60"/>
      <c r="O434" s="60"/>
    </row>
    <row r="435" spans="2:15" ht="15.75" hidden="1">
      <c r="B435" s="70"/>
      <c r="C435" s="73"/>
      <c r="H435" s="71"/>
      <c r="I435" s="60"/>
      <c r="J435" s="60"/>
      <c r="M435" s="60"/>
      <c r="N435" s="60"/>
      <c r="O435" s="60"/>
    </row>
    <row r="436" spans="1:17" s="8" customFormat="1" ht="102" hidden="1">
      <c r="A436" s="9" t="s">
        <v>285</v>
      </c>
      <c r="B436" s="13" t="s">
        <v>242</v>
      </c>
      <c r="C436" s="6"/>
      <c r="D436" s="6"/>
      <c r="E436" s="166"/>
      <c r="F436" s="6"/>
      <c r="G436" s="158"/>
      <c r="H436" s="22"/>
      <c r="I436" s="34"/>
      <c r="J436" s="30"/>
      <c r="M436" s="38"/>
      <c r="N436" s="38"/>
      <c r="O436" s="38"/>
      <c r="Q436" s="134"/>
    </row>
    <row r="437" spans="1:17" s="8" customFormat="1" ht="15.75" hidden="1">
      <c r="A437" s="9"/>
      <c r="B437" s="13"/>
      <c r="C437" s="6"/>
      <c r="D437" s="6"/>
      <c r="E437" s="166"/>
      <c r="F437" s="6"/>
      <c r="G437" s="158"/>
      <c r="H437" s="22"/>
      <c r="I437" s="34"/>
      <c r="J437" s="30"/>
      <c r="M437" s="38"/>
      <c r="N437" s="38"/>
      <c r="O437" s="38"/>
      <c r="Q437" s="134"/>
    </row>
    <row r="438" spans="1:17" s="8" customFormat="1" ht="15.75" hidden="1">
      <c r="A438" s="9"/>
      <c r="B438" s="13" t="s">
        <v>323</v>
      </c>
      <c r="C438" s="7">
        <v>0</v>
      </c>
      <c r="D438" s="6"/>
      <c r="E438" s="166"/>
      <c r="F438" s="6"/>
      <c r="G438" s="158"/>
      <c r="H438" s="6"/>
      <c r="I438" s="34"/>
      <c r="J438" s="30"/>
      <c r="M438" s="38"/>
      <c r="N438" s="38"/>
      <c r="O438" s="38"/>
      <c r="Q438" s="134"/>
    </row>
    <row r="439" spans="1:17" s="8" customFormat="1" ht="15.75" hidden="1">
      <c r="A439" s="9"/>
      <c r="B439" s="13"/>
      <c r="C439" s="7"/>
      <c r="D439" s="6"/>
      <c r="E439" s="166"/>
      <c r="F439" s="6"/>
      <c r="G439" s="158"/>
      <c r="H439" s="6"/>
      <c r="I439" s="34"/>
      <c r="J439" s="30"/>
      <c r="M439" s="38"/>
      <c r="N439" s="38"/>
      <c r="O439" s="38"/>
      <c r="Q439" s="134"/>
    </row>
    <row r="440" spans="1:17" s="8" customFormat="1" ht="89.25" hidden="1">
      <c r="A440" s="9" t="s">
        <v>286</v>
      </c>
      <c r="B440" s="13" t="s">
        <v>113</v>
      </c>
      <c r="C440" s="97"/>
      <c r="D440" s="6"/>
      <c r="E440" s="166"/>
      <c r="F440" s="6"/>
      <c r="G440" s="158"/>
      <c r="H440" s="22"/>
      <c r="I440" s="34"/>
      <c r="J440" s="30"/>
      <c r="M440" s="38"/>
      <c r="N440" s="38"/>
      <c r="O440" s="38"/>
      <c r="Q440" s="134"/>
    </row>
    <row r="441" spans="1:17" s="8" customFormat="1" ht="15.75" hidden="1">
      <c r="A441" s="9"/>
      <c r="B441" s="13"/>
      <c r="C441" s="97"/>
      <c r="D441" s="6"/>
      <c r="E441" s="166"/>
      <c r="F441" s="6"/>
      <c r="G441" s="158"/>
      <c r="H441" s="22"/>
      <c r="I441" s="34"/>
      <c r="J441" s="30"/>
      <c r="M441" s="38"/>
      <c r="N441" s="38"/>
      <c r="O441" s="38"/>
      <c r="Q441" s="134"/>
    </row>
    <row r="442" spans="1:17" s="8" customFormat="1" ht="15.75" hidden="1">
      <c r="A442" s="9"/>
      <c r="B442" s="13" t="s">
        <v>323</v>
      </c>
      <c r="C442" s="98">
        <v>0</v>
      </c>
      <c r="D442" s="6"/>
      <c r="E442" s="166"/>
      <c r="F442" s="6"/>
      <c r="G442" s="158"/>
      <c r="H442" s="6"/>
      <c r="I442" s="34"/>
      <c r="J442" s="30"/>
      <c r="M442" s="38"/>
      <c r="N442" s="38"/>
      <c r="O442" s="38"/>
      <c r="Q442" s="134"/>
    </row>
    <row r="443" spans="1:17" s="8" customFormat="1" ht="15.75" hidden="1">
      <c r="A443" s="9"/>
      <c r="B443" s="13"/>
      <c r="C443" s="7"/>
      <c r="D443" s="6"/>
      <c r="E443" s="166"/>
      <c r="F443" s="6"/>
      <c r="G443" s="158"/>
      <c r="H443" s="6"/>
      <c r="I443" s="34"/>
      <c r="J443" s="30"/>
      <c r="M443" s="38"/>
      <c r="N443" s="38"/>
      <c r="O443" s="38"/>
      <c r="Q443" s="134"/>
    </row>
    <row r="444" spans="1:17" s="8" customFormat="1" ht="89.25" hidden="1">
      <c r="A444" s="9" t="s">
        <v>287</v>
      </c>
      <c r="B444" s="13" t="s">
        <v>114</v>
      </c>
      <c r="C444" s="97"/>
      <c r="D444" s="6"/>
      <c r="E444" s="166"/>
      <c r="F444" s="6"/>
      <c r="G444" s="158"/>
      <c r="H444" s="22"/>
      <c r="I444" s="34"/>
      <c r="J444" s="30"/>
      <c r="M444" s="38"/>
      <c r="N444" s="38"/>
      <c r="O444" s="38"/>
      <c r="Q444" s="134"/>
    </row>
    <row r="445" spans="1:17" s="8" customFormat="1" ht="15.75" hidden="1">
      <c r="A445" s="9"/>
      <c r="B445" s="13"/>
      <c r="C445" s="97"/>
      <c r="D445" s="6"/>
      <c r="E445" s="166"/>
      <c r="F445" s="6"/>
      <c r="G445" s="158"/>
      <c r="H445" s="22"/>
      <c r="I445" s="34"/>
      <c r="J445" s="30"/>
      <c r="M445" s="38"/>
      <c r="N445" s="38"/>
      <c r="O445" s="38"/>
      <c r="Q445" s="134"/>
    </row>
    <row r="446" spans="1:17" s="8" customFormat="1" ht="15.75" hidden="1">
      <c r="A446" s="9"/>
      <c r="B446" s="13" t="s">
        <v>323</v>
      </c>
      <c r="C446" s="98">
        <v>0</v>
      </c>
      <c r="D446" s="6"/>
      <c r="E446" s="166"/>
      <c r="F446" s="6"/>
      <c r="G446" s="158"/>
      <c r="H446" s="6"/>
      <c r="I446" s="34"/>
      <c r="J446" s="30"/>
      <c r="M446" s="38"/>
      <c r="N446" s="38"/>
      <c r="O446" s="38"/>
      <c r="Q446" s="134"/>
    </row>
    <row r="447" spans="1:17" s="8" customFormat="1" ht="15.75" hidden="1">
      <c r="A447" s="9"/>
      <c r="B447" s="13"/>
      <c r="C447" s="7"/>
      <c r="D447" s="6"/>
      <c r="E447" s="166"/>
      <c r="F447" s="6"/>
      <c r="G447" s="158"/>
      <c r="H447" s="6"/>
      <c r="I447" s="34"/>
      <c r="J447" s="30"/>
      <c r="M447" s="38"/>
      <c r="N447" s="38"/>
      <c r="O447" s="38"/>
      <c r="Q447" s="134"/>
    </row>
    <row r="448" spans="1:17" s="8" customFormat="1" ht="89.25" hidden="1">
      <c r="A448" s="9" t="s">
        <v>121</v>
      </c>
      <c r="B448" s="13" t="s">
        <v>115</v>
      </c>
      <c r="C448" s="97"/>
      <c r="D448" s="6"/>
      <c r="E448" s="166"/>
      <c r="F448" s="6"/>
      <c r="G448" s="158"/>
      <c r="H448" s="22"/>
      <c r="I448" s="34"/>
      <c r="J448" s="30"/>
      <c r="M448" s="38"/>
      <c r="N448" s="38"/>
      <c r="O448" s="38"/>
      <c r="Q448" s="134"/>
    </row>
    <row r="449" spans="1:17" s="8" customFormat="1" ht="15.75" hidden="1">
      <c r="A449" s="9"/>
      <c r="B449" s="13"/>
      <c r="C449" s="97"/>
      <c r="D449" s="6"/>
      <c r="E449" s="166"/>
      <c r="F449" s="6"/>
      <c r="G449" s="158"/>
      <c r="H449" s="22"/>
      <c r="I449" s="34"/>
      <c r="J449" s="30"/>
      <c r="M449" s="38"/>
      <c r="N449" s="38"/>
      <c r="O449" s="38"/>
      <c r="Q449" s="134"/>
    </row>
    <row r="450" spans="1:17" s="8" customFormat="1" ht="15.75" hidden="1">
      <c r="A450" s="9"/>
      <c r="B450" s="13" t="s">
        <v>323</v>
      </c>
      <c r="C450" s="98">
        <v>0</v>
      </c>
      <c r="D450" s="6"/>
      <c r="E450" s="166"/>
      <c r="F450" s="6"/>
      <c r="G450" s="158"/>
      <c r="H450" s="6"/>
      <c r="I450" s="34"/>
      <c r="J450" s="30"/>
      <c r="M450" s="38"/>
      <c r="N450" s="38"/>
      <c r="O450" s="38"/>
      <c r="Q450" s="134"/>
    </row>
    <row r="451" spans="1:17" s="8" customFormat="1" ht="15.75" hidden="1">
      <c r="A451" s="9"/>
      <c r="B451" s="13"/>
      <c r="C451" s="7"/>
      <c r="D451" s="6"/>
      <c r="E451" s="166"/>
      <c r="F451" s="6"/>
      <c r="G451" s="158"/>
      <c r="H451" s="6"/>
      <c r="I451" s="34"/>
      <c r="J451" s="30"/>
      <c r="M451" s="38"/>
      <c r="N451" s="38"/>
      <c r="O451" s="38"/>
      <c r="Q451" s="134"/>
    </row>
    <row r="452" spans="1:17" s="8" customFormat="1" ht="89.25" hidden="1">
      <c r="A452" s="9" t="s">
        <v>123</v>
      </c>
      <c r="B452" s="13" t="s">
        <v>116</v>
      </c>
      <c r="C452" s="97"/>
      <c r="D452" s="6"/>
      <c r="E452" s="166"/>
      <c r="F452" s="6"/>
      <c r="G452" s="158"/>
      <c r="H452" s="22"/>
      <c r="I452" s="34"/>
      <c r="J452" s="30"/>
      <c r="M452" s="38"/>
      <c r="N452" s="38"/>
      <c r="O452" s="38"/>
      <c r="Q452" s="134"/>
    </row>
    <row r="453" spans="1:17" s="8" customFormat="1" ht="15.75" hidden="1">
      <c r="A453" s="9"/>
      <c r="B453" s="13"/>
      <c r="C453" s="97"/>
      <c r="D453" s="6"/>
      <c r="E453" s="166"/>
      <c r="F453" s="6"/>
      <c r="G453" s="158"/>
      <c r="H453" s="22"/>
      <c r="I453" s="34"/>
      <c r="J453" s="30"/>
      <c r="M453" s="38"/>
      <c r="N453" s="38"/>
      <c r="O453" s="38"/>
      <c r="Q453" s="134"/>
    </row>
    <row r="454" spans="1:17" s="8" customFormat="1" ht="15.75" hidden="1">
      <c r="A454" s="9"/>
      <c r="B454" s="13" t="s">
        <v>323</v>
      </c>
      <c r="C454" s="98">
        <v>0</v>
      </c>
      <c r="D454" s="6"/>
      <c r="E454" s="166"/>
      <c r="F454" s="6"/>
      <c r="G454" s="158"/>
      <c r="H454" s="6"/>
      <c r="I454" s="34"/>
      <c r="J454" s="30"/>
      <c r="M454" s="38"/>
      <c r="N454" s="38"/>
      <c r="O454" s="38"/>
      <c r="Q454" s="134"/>
    </row>
    <row r="455" spans="1:17" s="8" customFormat="1" ht="15.75" hidden="1">
      <c r="A455" s="9"/>
      <c r="B455" s="13"/>
      <c r="C455" s="97"/>
      <c r="D455" s="6"/>
      <c r="E455" s="166"/>
      <c r="F455" s="6"/>
      <c r="G455" s="158"/>
      <c r="H455" s="6"/>
      <c r="I455" s="34"/>
      <c r="J455" s="30"/>
      <c r="M455" s="38"/>
      <c r="N455" s="38"/>
      <c r="O455" s="38"/>
      <c r="Q455" s="134"/>
    </row>
    <row r="456" spans="1:17" s="8" customFormat="1" ht="89.25" hidden="1">
      <c r="A456" s="9" t="s">
        <v>136</v>
      </c>
      <c r="B456" s="13" t="s">
        <v>120</v>
      </c>
      <c r="C456" s="97"/>
      <c r="D456" s="6"/>
      <c r="E456" s="166"/>
      <c r="F456" s="6"/>
      <c r="G456" s="158"/>
      <c r="H456" s="22"/>
      <c r="I456" s="34"/>
      <c r="J456" s="30"/>
      <c r="M456" s="38"/>
      <c r="N456" s="38"/>
      <c r="O456" s="38"/>
      <c r="Q456" s="134"/>
    </row>
    <row r="457" spans="1:17" s="8" customFormat="1" ht="15.75" hidden="1">
      <c r="A457" s="9"/>
      <c r="B457" s="13"/>
      <c r="C457" s="97"/>
      <c r="D457" s="6"/>
      <c r="E457" s="166"/>
      <c r="F457" s="6"/>
      <c r="G457" s="158"/>
      <c r="H457" s="22"/>
      <c r="I457" s="34"/>
      <c r="J457" s="30"/>
      <c r="M457" s="38"/>
      <c r="N457" s="38"/>
      <c r="O457" s="38"/>
      <c r="Q457" s="134"/>
    </row>
    <row r="458" spans="1:17" s="8" customFormat="1" ht="15.75" hidden="1">
      <c r="A458" s="9"/>
      <c r="B458" s="13" t="s">
        <v>323</v>
      </c>
      <c r="C458" s="98">
        <v>0</v>
      </c>
      <c r="D458" s="6"/>
      <c r="E458" s="166"/>
      <c r="F458" s="6"/>
      <c r="G458" s="158"/>
      <c r="H458" s="6"/>
      <c r="I458" s="34"/>
      <c r="J458" s="30"/>
      <c r="M458" s="38"/>
      <c r="N458" s="38"/>
      <c r="O458" s="38"/>
      <c r="Q458" s="134"/>
    </row>
    <row r="459" spans="1:17" s="8" customFormat="1" ht="15.75" hidden="1">
      <c r="A459" s="9"/>
      <c r="B459" s="13"/>
      <c r="C459" s="97"/>
      <c r="D459" s="6"/>
      <c r="E459" s="166"/>
      <c r="F459" s="6"/>
      <c r="G459" s="158"/>
      <c r="H459" s="6"/>
      <c r="I459" s="34"/>
      <c r="J459" s="30"/>
      <c r="M459" s="38"/>
      <c r="N459" s="38"/>
      <c r="O459" s="38"/>
      <c r="Q459" s="134"/>
    </row>
    <row r="460" spans="1:17" s="8" customFormat="1" ht="89.25" hidden="1">
      <c r="A460" s="9" t="s">
        <v>137</v>
      </c>
      <c r="B460" s="13" t="s">
        <v>122</v>
      </c>
      <c r="C460" s="97"/>
      <c r="D460" s="6"/>
      <c r="E460" s="166"/>
      <c r="F460" s="6"/>
      <c r="G460" s="158"/>
      <c r="H460" s="22"/>
      <c r="I460" s="34"/>
      <c r="J460" s="30"/>
      <c r="M460" s="38"/>
      <c r="N460" s="38"/>
      <c r="O460" s="38"/>
      <c r="Q460" s="134"/>
    </row>
    <row r="461" spans="1:17" s="8" customFormat="1" ht="15.75" hidden="1">
      <c r="A461" s="9"/>
      <c r="B461" s="13"/>
      <c r="C461" s="97"/>
      <c r="D461" s="6"/>
      <c r="E461" s="166"/>
      <c r="F461" s="6"/>
      <c r="G461" s="158"/>
      <c r="H461" s="22"/>
      <c r="I461" s="34"/>
      <c r="J461" s="30"/>
      <c r="M461" s="38"/>
      <c r="N461" s="38"/>
      <c r="O461" s="38"/>
      <c r="Q461" s="134"/>
    </row>
    <row r="462" spans="1:17" s="8" customFormat="1" ht="15.75" hidden="1">
      <c r="A462" s="9"/>
      <c r="B462" s="13" t="s">
        <v>323</v>
      </c>
      <c r="C462" s="98">
        <v>0</v>
      </c>
      <c r="D462" s="6"/>
      <c r="E462" s="166"/>
      <c r="F462" s="6"/>
      <c r="G462" s="158"/>
      <c r="H462" s="6"/>
      <c r="I462" s="34"/>
      <c r="J462" s="30"/>
      <c r="M462" s="38"/>
      <c r="N462" s="38"/>
      <c r="O462" s="38"/>
      <c r="Q462" s="134"/>
    </row>
    <row r="463" spans="1:17" s="8" customFormat="1" ht="15.75" hidden="1">
      <c r="A463" s="9"/>
      <c r="B463" s="13"/>
      <c r="C463" s="97"/>
      <c r="D463" s="6"/>
      <c r="E463" s="166"/>
      <c r="F463" s="6"/>
      <c r="G463" s="158"/>
      <c r="H463" s="6"/>
      <c r="I463" s="34"/>
      <c r="J463" s="30"/>
      <c r="M463" s="38"/>
      <c r="N463" s="38"/>
      <c r="O463" s="38"/>
      <c r="Q463" s="134"/>
    </row>
    <row r="464" spans="1:17" s="8" customFormat="1" ht="89.25" hidden="1">
      <c r="A464" s="9" t="s">
        <v>139</v>
      </c>
      <c r="B464" s="13" t="s">
        <v>135</v>
      </c>
      <c r="C464" s="97"/>
      <c r="D464" s="6"/>
      <c r="E464" s="166"/>
      <c r="F464" s="6"/>
      <c r="G464" s="158"/>
      <c r="H464" s="22"/>
      <c r="I464" s="34"/>
      <c r="J464" s="30"/>
      <c r="M464" s="38"/>
      <c r="N464" s="38"/>
      <c r="O464" s="38"/>
      <c r="Q464" s="134"/>
    </row>
    <row r="465" spans="1:17" s="8" customFormat="1" ht="15.75" hidden="1">
      <c r="A465" s="9"/>
      <c r="B465" s="13"/>
      <c r="C465" s="97"/>
      <c r="D465" s="6"/>
      <c r="E465" s="166"/>
      <c r="F465" s="6"/>
      <c r="G465" s="158"/>
      <c r="H465" s="22"/>
      <c r="I465" s="34"/>
      <c r="J465" s="30"/>
      <c r="M465" s="38"/>
      <c r="N465" s="38"/>
      <c r="O465" s="38"/>
      <c r="Q465" s="134"/>
    </row>
    <row r="466" spans="1:17" s="8" customFormat="1" ht="15.75" hidden="1">
      <c r="A466" s="9"/>
      <c r="B466" s="13" t="s">
        <v>323</v>
      </c>
      <c r="C466" s="98">
        <v>0</v>
      </c>
      <c r="D466" s="6"/>
      <c r="E466" s="166"/>
      <c r="F466" s="6"/>
      <c r="G466" s="158"/>
      <c r="H466" s="6"/>
      <c r="I466" s="34"/>
      <c r="J466" s="30"/>
      <c r="M466" s="38"/>
      <c r="N466" s="38"/>
      <c r="O466" s="38"/>
      <c r="Q466" s="134"/>
    </row>
    <row r="467" spans="1:17" s="8" customFormat="1" ht="15.75" hidden="1">
      <c r="A467" s="9"/>
      <c r="B467" s="13"/>
      <c r="C467" s="97"/>
      <c r="D467" s="6"/>
      <c r="E467" s="166"/>
      <c r="F467" s="6"/>
      <c r="G467" s="158"/>
      <c r="H467" s="6"/>
      <c r="I467" s="34"/>
      <c r="J467" s="30"/>
      <c r="M467" s="38"/>
      <c r="N467" s="38"/>
      <c r="O467" s="38"/>
      <c r="Q467" s="134"/>
    </row>
    <row r="468" spans="1:17" s="8" customFormat="1" ht="89.25" hidden="1">
      <c r="A468" s="9" t="s">
        <v>100</v>
      </c>
      <c r="B468" s="13" t="s">
        <v>145</v>
      </c>
      <c r="C468" s="97"/>
      <c r="D468" s="6"/>
      <c r="E468" s="166"/>
      <c r="F468" s="6"/>
      <c r="G468" s="158"/>
      <c r="H468" s="22"/>
      <c r="I468" s="34"/>
      <c r="J468" s="30"/>
      <c r="M468" s="38"/>
      <c r="N468" s="38"/>
      <c r="O468" s="38"/>
      <c r="Q468" s="134"/>
    </row>
    <row r="469" spans="1:17" s="8" customFormat="1" ht="15.75" hidden="1">
      <c r="A469" s="9"/>
      <c r="B469" s="13"/>
      <c r="C469" s="97"/>
      <c r="D469" s="6"/>
      <c r="E469" s="166"/>
      <c r="F469" s="6"/>
      <c r="G469" s="158"/>
      <c r="H469" s="22"/>
      <c r="I469" s="34"/>
      <c r="J469" s="30"/>
      <c r="M469" s="38"/>
      <c r="N469" s="38"/>
      <c r="O469" s="38"/>
      <c r="Q469" s="134"/>
    </row>
    <row r="470" spans="1:17" s="8" customFormat="1" ht="15.75" hidden="1">
      <c r="A470" s="9"/>
      <c r="B470" s="13" t="s">
        <v>323</v>
      </c>
      <c r="C470" s="98">
        <v>0</v>
      </c>
      <c r="D470" s="6"/>
      <c r="E470" s="166"/>
      <c r="F470" s="6"/>
      <c r="G470" s="158"/>
      <c r="H470" s="6"/>
      <c r="I470" s="34"/>
      <c r="J470" s="30"/>
      <c r="M470" s="38"/>
      <c r="N470" s="38"/>
      <c r="O470" s="38"/>
      <c r="Q470" s="134"/>
    </row>
    <row r="471" spans="1:17" s="8" customFormat="1" ht="15.75" hidden="1">
      <c r="A471" s="9"/>
      <c r="B471" s="13"/>
      <c r="C471" s="97"/>
      <c r="D471" s="6"/>
      <c r="E471" s="166"/>
      <c r="F471" s="6"/>
      <c r="G471" s="158"/>
      <c r="H471" s="6"/>
      <c r="I471" s="34"/>
      <c r="J471" s="30"/>
      <c r="M471" s="38"/>
      <c r="N471" s="38"/>
      <c r="O471" s="38"/>
      <c r="Q471" s="134"/>
    </row>
    <row r="472" spans="1:17" s="8" customFormat="1" ht="89.25" hidden="1">
      <c r="A472" s="9" t="s">
        <v>101</v>
      </c>
      <c r="B472" s="13" t="s">
        <v>146</v>
      </c>
      <c r="C472" s="97"/>
      <c r="D472" s="6"/>
      <c r="E472" s="166"/>
      <c r="F472" s="6"/>
      <c r="G472" s="158"/>
      <c r="H472" s="22"/>
      <c r="I472" s="34"/>
      <c r="J472" s="30"/>
      <c r="M472" s="38"/>
      <c r="N472" s="38"/>
      <c r="O472" s="38"/>
      <c r="Q472" s="134"/>
    </row>
    <row r="473" spans="1:17" s="8" customFormat="1" ht="15.75" hidden="1">
      <c r="A473" s="9"/>
      <c r="B473" s="13"/>
      <c r="C473" s="97"/>
      <c r="D473" s="6"/>
      <c r="E473" s="166"/>
      <c r="F473" s="6"/>
      <c r="G473" s="158"/>
      <c r="H473" s="22"/>
      <c r="I473" s="34"/>
      <c r="J473" s="30"/>
      <c r="M473" s="38"/>
      <c r="N473" s="38"/>
      <c r="O473" s="38"/>
      <c r="Q473" s="134"/>
    </row>
    <row r="474" spans="1:17" s="8" customFormat="1" ht="15.75" hidden="1">
      <c r="A474" s="9"/>
      <c r="B474" s="13" t="s">
        <v>323</v>
      </c>
      <c r="C474" s="98">
        <v>0</v>
      </c>
      <c r="D474" s="6"/>
      <c r="E474" s="166"/>
      <c r="F474" s="6"/>
      <c r="G474" s="158"/>
      <c r="H474" s="6"/>
      <c r="I474" s="34"/>
      <c r="J474" s="30"/>
      <c r="M474" s="38"/>
      <c r="N474" s="38"/>
      <c r="O474" s="38"/>
      <c r="Q474" s="134"/>
    </row>
    <row r="475" spans="1:17" s="8" customFormat="1" ht="15.75" hidden="1">
      <c r="A475" s="9"/>
      <c r="B475" s="13"/>
      <c r="C475" s="97"/>
      <c r="D475" s="6"/>
      <c r="E475" s="166"/>
      <c r="F475" s="6"/>
      <c r="G475" s="158"/>
      <c r="H475" s="6"/>
      <c r="I475" s="34"/>
      <c r="J475" s="30"/>
      <c r="M475" s="38"/>
      <c r="N475" s="38"/>
      <c r="O475" s="38"/>
      <c r="Q475" s="134"/>
    </row>
    <row r="476" spans="1:17" s="8" customFormat="1" ht="89.25" hidden="1">
      <c r="A476" s="9" t="s">
        <v>183</v>
      </c>
      <c r="B476" s="13" t="s">
        <v>173</v>
      </c>
      <c r="C476" s="97"/>
      <c r="D476" s="6"/>
      <c r="E476" s="166"/>
      <c r="F476" s="6"/>
      <c r="G476" s="158"/>
      <c r="H476" s="22"/>
      <c r="I476" s="34"/>
      <c r="J476" s="30"/>
      <c r="M476" s="38"/>
      <c r="N476" s="38"/>
      <c r="O476" s="38"/>
      <c r="Q476" s="134"/>
    </row>
    <row r="477" spans="1:17" s="8" customFormat="1" ht="15.75" hidden="1">
      <c r="A477" s="9"/>
      <c r="B477" s="13"/>
      <c r="C477" s="97"/>
      <c r="D477" s="6"/>
      <c r="E477" s="166"/>
      <c r="F477" s="6"/>
      <c r="G477" s="158"/>
      <c r="H477" s="22"/>
      <c r="I477" s="34"/>
      <c r="J477" s="30"/>
      <c r="M477" s="38"/>
      <c r="N477" s="38"/>
      <c r="O477" s="38"/>
      <c r="Q477" s="134"/>
    </row>
    <row r="478" spans="1:17" s="8" customFormat="1" ht="15.75" hidden="1">
      <c r="A478" s="9"/>
      <c r="B478" s="13" t="s">
        <v>323</v>
      </c>
      <c r="C478" s="98">
        <v>0</v>
      </c>
      <c r="D478" s="6"/>
      <c r="E478" s="166"/>
      <c r="F478" s="6"/>
      <c r="G478" s="158"/>
      <c r="H478" s="6"/>
      <c r="I478" s="34"/>
      <c r="J478" s="30"/>
      <c r="M478" s="38"/>
      <c r="N478" s="38"/>
      <c r="O478" s="38"/>
      <c r="Q478" s="134"/>
    </row>
    <row r="479" spans="1:17" s="8" customFormat="1" ht="15.75" hidden="1">
      <c r="A479" s="9"/>
      <c r="B479" s="13"/>
      <c r="C479" s="97"/>
      <c r="D479" s="6"/>
      <c r="E479" s="166"/>
      <c r="F479" s="6"/>
      <c r="G479" s="158"/>
      <c r="H479" s="6"/>
      <c r="I479" s="34"/>
      <c r="J479" s="30"/>
      <c r="M479" s="38"/>
      <c r="N479" s="38"/>
      <c r="O479" s="38"/>
      <c r="Q479" s="134"/>
    </row>
    <row r="480" spans="1:17" s="8" customFormat="1" ht="89.25" hidden="1">
      <c r="A480" s="9" t="s">
        <v>184</v>
      </c>
      <c r="B480" s="13" t="s">
        <v>138</v>
      </c>
      <c r="C480" s="97"/>
      <c r="D480" s="6"/>
      <c r="E480" s="166"/>
      <c r="F480" s="6"/>
      <c r="G480" s="158"/>
      <c r="H480" s="22"/>
      <c r="I480" s="34"/>
      <c r="J480" s="30"/>
      <c r="M480" s="38"/>
      <c r="N480" s="38"/>
      <c r="O480" s="38"/>
      <c r="Q480" s="134"/>
    </row>
    <row r="481" spans="1:17" s="8" customFormat="1" ht="15.75" hidden="1">
      <c r="A481" s="9"/>
      <c r="B481" s="13"/>
      <c r="C481" s="97"/>
      <c r="D481" s="6"/>
      <c r="E481" s="166"/>
      <c r="F481" s="6"/>
      <c r="G481" s="158"/>
      <c r="H481" s="22"/>
      <c r="I481" s="34"/>
      <c r="J481" s="30"/>
      <c r="M481" s="38"/>
      <c r="N481" s="38"/>
      <c r="O481" s="38"/>
      <c r="Q481" s="134"/>
    </row>
    <row r="482" spans="1:17" s="8" customFormat="1" ht="15.75" hidden="1">
      <c r="A482" s="9"/>
      <c r="B482" s="13" t="s">
        <v>323</v>
      </c>
      <c r="C482" s="98">
        <v>0</v>
      </c>
      <c r="D482" s="6"/>
      <c r="E482" s="166"/>
      <c r="F482" s="6"/>
      <c r="G482" s="158"/>
      <c r="H482" s="6"/>
      <c r="I482" s="34"/>
      <c r="J482" s="30"/>
      <c r="M482" s="38"/>
      <c r="N482" s="38"/>
      <c r="O482" s="38"/>
      <c r="Q482" s="134"/>
    </row>
    <row r="483" spans="1:17" s="8" customFormat="1" ht="15.75" hidden="1">
      <c r="A483" s="9"/>
      <c r="B483" s="13"/>
      <c r="C483" s="97"/>
      <c r="D483" s="6"/>
      <c r="E483" s="166"/>
      <c r="F483" s="6"/>
      <c r="G483" s="158"/>
      <c r="H483" s="6"/>
      <c r="I483" s="34"/>
      <c r="J483" s="30"/>
      <c r="M483" s="38"/>
      <c r="N483" s="38"/>
      <c r="O483" s="38"/>
      <c r="Q483" s="134"/>
    </row>
    <row r="484" spans="1:17" s="8" customFormat="1" ht="89.25" hidden="1">
      <c r="A484" s="9" t="s">
        <v>185</v>
      </c>
      <c r="B484" s="13" t="s">
        <v>140</v>
      </c>
      <c r="C484" s="97"/>
      <c r="D484" s="6"/>
      <c r="E484" s="166"/>
      <c r="F484" s="6"/>
      <c r="G484" s="158"/>
      <c r="H484" s="22"/>
      <c r="I484" s="34"/>
      <c r="J484" s="30"/>
      <c r="M484" s="38"/>
      <c r="N484" s="38"/>
      <c r="O484" s="38"/>
      <c r="Q484" s="134"/>
    </row>
    <row r="485" spans="1:17" s="8" customFormat="1" ht="15.75" hidden="1">
      <c r="A485" s="9"/>
      <c r="B485" s="13"/>
      <c r="C485" s="97"/>
      <c r="D485" s="6"/>
      <c r="E485" s="166"/>
      <c r="F485" s="6"/>
      <c r="G485" s="158"/>
      <c r="H485" s="22"/>
      <c r="I485" s="34"/>
      <c r="J485" s="30"/>
      <c r="M485" s="38"/>
      <c r="N485" s="38"/>
      <c r="O485" s="38"/>
      <c r="Q485" s="134"/>
    </row>
    <row r="486" spans="1:17" s="8" customFormat="1" ht="15.75" hidden="1">
      <c r="A486" s="9"/>
      <c r="B486" s="13" t="s">
        <v>323</v>
      </c>
      <c r="C486" s="98">
        <v>0</v>
      </c>
      <c r="D486" s="6"/>
      <c r="E486" s="166"/>
      <c r="F486" s="6"/>
      <c r="G486" s="158"/>
      <c r="H486" s="6"/>
      <c r="I486" s="34"/>
      <c r="J486" s="30"/>
      <c r="M486" s="38"/>
      <c r="N486" s="38"/>
      <c r="O486" s="38"/>
      <c r="Q486" s="134"/>
    </row>
    <row r="487" spans="1:17" s="8" customFormat="1" ht="15.75" hidden="1">
      <c r="A487" s="9"/>
      <c r="B487" s="13"/>
      <c r="C487" s="97"/>
      <c r="D487" s="6"/>
      <c r="E487" s="166"/>
      <c r="F487" s="6"/>
      <c r="G487" s="158"/>
      <c r="H487" s="6"/>
      <c r="I487" s="34"/>
      <c r="J487" s="30"/>
      <c r="M487" s="38"/>
      <c r="N487" s="38"/>
      <c r="O487" s="38"/>
      <c r="Q487" s="134"/>
    </row>
    <row r="488" spans="1:17" s="8" customFormat="1" ht="89.25" hidden="1">
      <c r="A488" s="9" t="s">
        <v>186</v>
      </c>
      <c r="B488" s="13" t="s">
        <v>141</v>
      </c>
      <c r="C488" s="97"/>
      <c r="D488" s="6"/>
      <c r="E488" s="166"/>
      <c r="F488" s="6"/>
      <c r="G488" s="158"/>
      <c r="H488" s="22"/>
      <c r="I488" s="34"/>
      <c r="J488" s="30"/>
      <c r="M488" s="38"/>
      <c r="N488" s="38"/>
      <c r="O488" s="38"/>
      <c r="Q488" s="134"/>
    </row>
    <row r="489" spans="1:17" s="8" customFormat="1" ht="15.75" hidden="1">
      <c r="A489" s="9"/>
      <c r="B489" s="13"/>
      <c r="C489" s="97"/>
      <c r="D489" s="6"/>
      <c r="E489" s="166"/>
      <c r="F489" s="6"/>
      <c r="G489" s="158"/>
      <c r="H489" s="22"/>
      <c r="I489" s="34"/>
      <c r="J489" s="30"/>
      <c r="M489" s="38"/>
      <c r="N489" s="38"/>
      <c r="O489" s="38"/>
      <c r="Q489" s="134"/>
    </row>
    <row r="490" spans="1:17" s="8" customFormat="1" ht="15.75" hidden="1">
      <c r="A490" s="9"/>
      <c r="B490" s="13" t="s">
        <v>323</v>
      </c>
      <c r="C490" s="98">
        <v>0</v>
      </c>
      <c r="D490" s="6"/>
      <c r="E490" s="166"/>
      <c r="F490" s="6"/>
      <c r="G490" s="158"/>
      <c r="H490" s="6"/>
      <c r="I490" s="34"/>
      <c r="J490" s="30"/>
      <c r="M490" s="38"/>
      <c r="N490" s="38"/>
      <c r="O490" s="38"/>
      <c r="Q490" s="134"/>
    </row>
    <row r="491" spans="1:17" s="8" customFormat="1" ht="15.75" hidden="1">
      <c r="A491" s="9"/>
      <c r="B491" s="13"/>
      <c r="C491" s="97"/>
      <c r="D491" s="6"/>
      <c r="E491" s="166"/>
      <c r="F491" s="6"/>
      <c r="G491" s="158"/>
      <c r="H491" s="6"/>
      <c r="I491" s="34"/>
      <c r="J491" s="30"/>
      <c r="M491" s="38"/>
      <c r="N491" s="38"/>
      <c r="O491" s="38"/>
      <c r="Q491" s="134"/>
    </row>
    <row r="492" spans="1:17" s="8" customFormat="1" ht="89.25" hidden="1">
      <c r="A492" s="9" t="s">
        <v>187</v>
      </c>
      <c r="B492" s="13" t="s">
        <v>142</v>
      </c>
      <c r="C492" s="97"/>
      <c r="D492" s="6"/>
      <c r="E492" s="166"/>
      <c r="F492" s="6"/>
      <c r="G492" s="158"/>
      <c r="H492" s="22"/>
      <c r="I492" s="34"/>
      <c r="J492" s="30"/>
      <c r="M492" s="38"/>
      <c r="N492" s="38"/>
      <c r="O492" s="38"/>
      <c r="Q492" s="134"/>
    </row>
    <row r="493" spans="1:17" s="8" customFormat="1" ht="15.75" hidden="1">
      <c r="A493" s="9"/>
      <c r="B493" s="13"/>
      <c r="C493" s="97"/>
      <c r="D493" s="6"/>
      <c r="E493" s="166"/>
      <c r="F493" s="6"/>
      <c r="G493" s="158"/>
      <c r="H493" s="22"/>
      <c r="I493" s="34"/>
      <c r="J493" s="30"/>
      <c r="M493" s="38"/>
      <c r="N493" s="38"/>
      <c r="O493" s="38"/>
      <c r="Q493" s="134"/>
    </row>
    <row r="494" spans="1:17" s="8" customFormat="1" ht="15.75" hidden="1">
      <c r="A494" s="9"/>
      <c r="B494" s="13" t="s">
        <v>323</v>
      </c>
      <c r="C494" s="98">
        <v>0</v>
      </c>
      <c r="D494" s="6"/>
      <c r="E494" s="166"/>
      <c r="F494" s="6"/>
      <c r="G494" s="158"/>
      <c r="H494" s="6"/>
      <c r="I494" s="34"/>
      <c r="J494" s="30"/>
      <c r="M494" s="38"/>
      <c r="N494" s="38"/>
      <c r="O494" s="38"/>
      <c r="Q494" s="134"/>
    </row>
    <row r="495" spans="2:15" ht="15.75" hidden="1">
      <c r="B495" s="70"/>
      <c r="C495" s="73"/>
      <c r="H495" s="71"/>
      <c r="I495" s="60"/>
      <c r="J495" s="60"/>
      <c r="M495" s="60"/>
      <c r="N495" s="60"/>
      <c r="O495" s="60"/>
    </row>
    <row r="496" spans="1:8" ht="76.5" hidden="1">
      <c r="A496" s="57" t="s">
        <v>188</v>
      </c>
      <c r="B496" s="13" t="s">
        <v>147</v>
      </c>
      <c r="H496" s="80"/>
    </row>
    <row r="497" spans="2:8" ht="15.75" hidden="1">
      <c r="B497" s="70"/>
      <c r="H497" s="80"/>
    </row>
    <row r="498" spans="2:17" ht="15.75" hidden="1">
      <c r="B498" s="70" t="s">
        <v>323</v>
      </c>
      <c r="C498" s="73">
        <v>0</v>
      </c>
      <c r="H498" s="71"/>
      <c r="Q498" s="142"/>
    </row>
    <row r="499" spans="2:17" ht="15.75">
      <c r="B499" s="70"/>
      <c r="C499" s="73"/>
      <c r="H499" s="71"/>
      <c r="Q499" s="142"/>
    </row>
    <row r="500" spans="1:8" ht="76.5">
      <c r="A500" s="57" t="s">
        <v>212</v>
      </c>
      <c r="B500" s="13" t="s">
        <v>213</v>
      </c>
      <c r="H500" s="80"/>
    </row>
    <row r="501" spans="2:8" ht="15.75">
      <c r="B501" s="70"/>
      <c r="H501" s="80"/>
    </row>
    <row r="502" spans="2:17" ht="15.75">
      <c r="B502" s="70" t="s">
        <v>323</v>
      </c>
      <c r="C502" s="71">
        <v>2</v>
      </c>
      <c r="H502" s="71"/>
      <c r="Q502" s="142"/>
    </row>
    <row r="503" spans="2:17" ht="15.75" hidden="1">
      <c r="B503" s="70"/>
      <c r="C503" s="73"/>
      <c r="H503" s="71"/>
      <c r="Q503" s="142"/>
    </row>
    <row r="504" spans="1:8" ht="76.5" hidden="1">
      <c r="A504" s="57" t="s">
        <v>189</v>
      </c>
      <c r="B504" s="13" t="s">
        <v>156</v>
      </c>
      <c r="H504" s="80"/>
    </row>
    <row r="505" spans="2:8" ht="15.75" hidden="1">
      <c r="B505" s="70"/>
      <c r="H505" s="80"/>
    </row>
    <row r="506" spans="2:17" ht="15.75" hidden="1">
      <c r="B506" s="70" t="s">
        <v>323</v>
      </c>
      <c r="C506" s="73">
        <v>0</v>
      </c>
      <c r="H506" s="71"/>
      <c r="Q506" s="142"/>
    </row>
    <row r="507" spans="1:17" s="8" customFormat="1" ht="15.75" hidden="1">
      <c r="A507" s="9"/>
      <c r="B507" s="13"/>
      <c r="C507" s="97"/>
      <c r="D507" s="6"/>
      <c r="E507" s="166"/>
      <c r="F507" s="6"/>
      <c r="G507" s="158"/>
      <c r="H507" s="6"/>
      <c r="Q507" s="134"/>
    </row>
    <row r="508" spans="1:8" ht="76.5" hidden="1">
      <c r="A508" s="57" t="s">
        <v>190</v>
      </c>
      <c r="B508" s="13" t="s">
        <v>226</v>
      </c>
      <c r="H508" s="80"/>
    </row>
    <row r="509" spans="2:8" ht="15.75" hidden="1">
      <c r="B509" s="70"/>
      <c r="H509" s="80"/>
    </row>
    <row r="510" spans="2:17" ht="15.75" hidden="1">
      <c r="B510" s="70" t="s">
        <v>323</v>
      </c>
      <c r="C510" s="73">
        <v>0</v>
      </c>
      <c r="H510" s="71"/>
      <c r="Q510" s="142"/>
    </row>
    <row r="511" spans="2:17" ht="15.75">
      <c r="B511" s="70"/>
      <c r="C511" s="73"/>
      <c r="H511" s="71"/>
      <c r="Q511" s="142"/>
    </row>
    <row r="512" spans="1:8" ht="76.5">
      <c r="A512" s="57" t="s">
        <v>207</v>
      </c>
      <c r="B512" s="13" t="s">
        <v>208</v>
      </c>
      <c r="H512" s="80"/>
    </row>
    <row r="513" spans="2:8" ht="15.75">
      <c r="B513" s="70"/>
      <c r="H513" s="80"/>
    </row>
    <row r="514" spans="2:17" ht="15.75">
      <c r="B514" s="70" t="s">
        <v>323</v>
      </c>
      <c r="C514" s="71">
        <v>8</v>
      </c>
      <c r="H514" s="71"/>
      <c r="Q514" s="142"/>
    </row>
    <row r="515" spans="2:17" ht="15.75" hidden="1">
      <c r="B515" s="70"/>
      <c r="C515" s="73"/>
      <c r="H515" s="71"/>
      <c r="Q515" s="142"/>
    </row>
    <row r="516" spans="1:8" ht="76.5" hidden="1">
      <c r="A516" s="57" t="s">
        <v>191</v>
      </c>
      <c r="B516" s="13" t="s">
        <v>227</v>
      </c>
      <c r="H516" s="80"/>
    </row>
    <row r="517" spans="2:8" ht="15.75" hidden="1">
      <c r="B517" s="70"/>
      <c r="H517" s="80"/>
    </row>
    <row r="518" spans="2:17" ht="15.75" hidden="1">
      <c r="B518" s="70" t="s">
        <v>323</v>
      </c>
      <c r="C518" s="73">
        <v>0</v>
      </c>
      <c r="H518" s="71"/>
      <c r="Q518" s="142"/>
    </row>
    <row r="519" spans="2:17" ht="15.75" hidden="1">
      <c r="B519" s="70"/>
      <c r="H519" s="71"/>
      <c r="Q519" s="142"/>
    </row>
    <row r="520" spans="1:8" ht="76.5" hidden="1">
      <c r="A520" s="57" t="s">
        <v>192</v>
      </c>
      <c r="B520" s="13" t="s">
        <v>225</v>
      </c>
      <c r="H520" s="80"/>
    </row>
    <row r="521" spans="2:8" ht="15.75" hidden="1">
      <c r="B521" s="70"/>
      <c r="H521" s="80"/>
    </row>
    <row r="522" spans="2:17" ht="15.75" hidden="1">
      <c r="B522" s="70" t="s">
        <v>323</v>
      </c>
      <c r="C522" s="73">
        <v>0</v>
      </c>
      <c r="H522" s="71"/>
      <c r="Q522" s="142"/>
    </row>
    <row r="523" spans="2:17" ht="15.75">
      <c r="B523" s="70"/>
      <c r="C523" s="73"/>
      <c r="H523" s="71"/>
      <c r="Q523" s="142"/>
    </row>
    <row r="524" spans="1:8" ht="76.5">
      <c r="A524" s="57" t="s">
        <v>209</v>
      </c>
      <c r="B524" s="13" t="s">
        <v>210</v>
      </c>
      <c r="H524" s="80"/>
    </row>
    <row r="525" spans="2:8" ht="15.75">
      <c r="B525" s="70"/>
      <c r="H525" s="80"/>
    </row>
    <row r="526" spans="2:17" ht="15.75">
      <c r="B526" s="70" t="s">
        <v>323</v>
      </c>
      <c r="C526" s="71">
        <v>1</v>
      </c>
      <c r="H526" s="71"/>
      <c r="Q526" s="142"/>
    </row>
    <row r="527" spans="2:17" ht="15.75" hidden="1">
      <c r="B527" s="70"/>
      <c r="C527" s="73"/>
      <c r="H527" s="71"/>
      <c r="Q527" s="142"/>
    </row>
    <row r="528" spans="1:8" ht="76.5" hidden="1">
      <c r="A528" s="57" t="s">
        <v>193</v>
      </c>
      <c r="B528" s="13" t="s">
        <v>224</v>
      </c>
      <c r="H528" s="80"/>
    </row>
    <row r="529" spans="2:8" ht="15.75" hidden="1">
      <c r="B529" s="70"/>
      <c r="H529" s="80"/>
    </row>
    <row r="530" spans="2:17" ht="15.75" hidden="1">
      <c r="B530" s="70" t="s">
        <v>323</v>
      </c>
      <c r="C530" s="73">
        <v>0</v>
      </c>
      <c r="H530" s="71"/>
      <c r="Q530" s="142"/>
    </row>
    <row r="531" spans="2:17" ht="15.75" hidden="1">
      <c r="B531" s="70"/>
      <c r="H531" s="71"/>
      <c r="Q531" s="142"/>
    </row>
    <row r="532" spans="1:8" ht="89.25" hidden="1">
      <c r="A532" s="57" t="s">
        <v>53</v>
      </c>
      <c r="B532" s="13" t="s">
        <v>54</v>
      </c>
      <c r="H532" s="80"/>
    </row>
    <row r="533" spans="2:8" ht="15.75" hidden="1">
      <c r="B533" s="70"/>
      <c r="H533" s="80"/>
    </row>
    <row r="534" spans="2:17" ht="15.75" hidden="1">
      <c r="B534" s="70" t="s">
        <v>323</v>
      </c>
      <c r="C534" s="73">
        <v>0</v>
      </c>
      <c r="H534" s="71"/>
      <c r="Q534" s="142"/>
    </row>
    <row r="535" spans="2:17" ht="15.75" hidden="1">
      <c r="B535" s="70"/>
      <c r="H535" s="71"/>
      <c r="Q535" s="142"/>
    </row>
    <row r="536" spans="1:8" ht="76.5" hidden="1">
      <c r="A536" s="57" t="s">
        <v>194</v>
      </c>
      <c r="B536" s="13" t="s">
        <v>228</v>
      </c>
      <c r="H536" s="80"/>
    </row>
    <row r="537" spans="2:8" ht="15.75" hidden="1">
      <c r="B537" s="70"/>
      <c r="H537" s="80"/>
    </row>
    <row r="538" spans="2:17" ht="15.75" hidden="1">
      <c r="B538" s="70" t="s">
        <v>323</v>
      </c>
      <c r="C538" s="73">
        <v>0</v>
      </c>
      <c r="H538" s="71"/>
      <c r="Q538" s="142"/>
    </row>
    <row r="539" spans="2:17" ht="15.75" hidden="1">
      <c r="B539" s="70"/>
      <c r="C539" s="73"/>
      <c r="H539" s="71"/>
      <c r="Q539" s="142"/>
    </row>
    <row r="540" spans="1:8" ht="76.5" hidden="1">
      <c r="A540" s="57" t="s">
        <v>150</v>
      </c>
      <c r="B540" s="13" t="s">
        <v>151</v>
      </c>
      <c r="H540" s="80"/>
    </row>
    <row r="541" spans="2:8" ht="15.75" hidden="1">
      <c r="B541" s="70"/>
      <c r="H541" s="80"/>
    </row>
    <row r="542" spans="2:17" ht="15.75" hidden="1">
      <c r="B542" s="70" t="s">
        <v>323</v>
      </c>
      <c r="C542" s="73">
        <v>0</v>
      </c>
      <c r="H542" s="71"/>
      <c r="Q542" s="142"/>
    </row>
    <row r="543" spans="2:17" ht="15.75" hidden="1">
      <c r="B543" s="70"/>
      <c r="C543" s="73"/>
      <c r="H543" s="71"/>
      <c r="Q543" s="142"/>
    </row>
    <row r="544" spans="1:8" ht="76.5" hidden="1">
      <c r="A544" s="57" t="s">
        <v>195</v>
      </c>
      <c r="B544" s="13" t="s">
        <v>229</v>
      </c>
      <c r="H544" s="80"/>
    </row>
    <row r="545" spans="2:8" ht="15.75" hidden="1">
      <c r="B545" s="70"/>
      <c r="H545" s="80"/>
    </row>
    <row r="546" spans="2:17" ht="15.75" hidden="1">
      <c r="B546" s="70" t="s">
        <v>323</v>
      </c>
      <c r="C546" s="73">
        <v>0</v>
      </c>
      <c r="H546" s="71"/>
      <c r="Q546" s="142"/>
    </row>
    <row r="547" spans="2:17" ht="15.75" hidden="1">
      <c r="B547" s="70"/>
      <c r="C547" s="73"/>
      <c r="H547" s="71"/>
      <c r="Q547" s="142"/>
    </row>
    <row r="548" spans="1:8" ht="89.25" hidden="1">
      <c r="A548" s="57" t="s">
        <v>152</v>
      </c>
      <c r="B548" s="13" t="s">
        <v>153</v>
      </c>
      <c r="H548" s="80"/>
    </row>
    <row r="549" spans="2:8" ht="15.75" hidden="1">
      <c r="B549" s="70"/>
      <c r="H549" s="80"/>
    </row>
    <row r="550" spans="2:17" ht="15.75" hidden="1">
      <c r="B550" s="70" t="s">
        <v>323</v>
      </c>
      <c r="C550" s="73">
        <v>0</v>
      </c>
      <c r="H550" s="71"/>
      <c r="Q550" s="142"/>
    </row>
    <row r="551" spans="2:17" ht="15.75" hidden="1">
      <c r="B551" s="70"/>
      <c r="H551" s="71"/>
      <c r="Q551" s="142"/>
    </row>
    <row r="552" spans="1:8" ht="89.25" hidden="1">
      <c r="A552" s="57" t="s">
        <v>41</v>
      </c>
      <c r="B552" s="13" t="s">
        <v>40</v>
      </c>
      <c r="H552" s="80"/>
    </row>
    <row r="553" spans="2:8" ht="15.75" hidden="1">
      <c r="B553" s="70"/>
      <c r="H553" s="80"/>
    </row>
    <row r="554" spans="2:17" ht="15.75" hidden="1">
      <c r="B554" s="70" t="s">
        <v>323</v>
      </c>
      <c r="C554" s="73">
        <v>0</v>
      </c>
      <c r="H554" s="71"/>
      <c r="Q554" s="142"/>
    </row>
    <row r="555" spans="2:17" ht="15.75" hidden="1">
      <c r="B555" s="70"/>
      <c r="H555" s="71"/>
      <c r="Q555" s="142"/>
    </row>
    <row r="556" spans="1:8" ht="76.5" hidden="1">
      <c r="A556" s="57" t="s">
        <v>196</v>
      </c>
      <c r="B556" s="13" t="s">
        <v>230</v>
      </c>
      <c r="H556" s="80"/>
    </row>
    <row r="557" spans="2:8" ht="15.75" hidden="1">
      <c r="B557" s="70"/>
      <c r="H557" s="80"/>
    </row>
    <row r="558" spans="2:17" ht="15.75" hidden="1">
      <c r="B558" s="70" t="s">
        <v>323</v>
      </c>
      <c r="C558" s="73">
        <v>0</v>
      </c>
      <c r="H558" s="71"/>
      <c r="Q558" s="142"/>
    </row>
    <row r="559" spans="2:17" ht="15.75" hidden="1">
      <c r="B559" s="70"/>
      <c r="C559" s="73"/>
      <c r="H559" s="71"/>
      <c r="Q559" s="142"/>
    </row>
    <row r="560" spans="1:8" ht="89.25" hidden="1">
      <c r="A560" s="57" t="s">
        <v>197</v>
      </c>
      <c r="B560" s="13" t="s">
        <v>231</v>
      </c>
      <c r="H560" s="80"/>
    </row>
    <row r="561" spans="2:8" ht="15.75" hidden="1">
      <c r="B561" s="70"/>
      <c r="H561" s="80"/>
    </row>
    <row r="562" spans="2:17" ht="15.75" hidden="1">
      <c r="B562" s="70" t="s">
        <v>323</v>
      </c>
      <c r="C562" s="73">
        <v>0</v>
      </c>
      <c r="H562" s="71"/>
      <c r="Q562" s="142"/>
    </row>
    <row r="563" spans="2:17" ht="15.75" hidden="1">
      <c r="B563" s="70"/>
      <c r="C563" s="73"/>
      <c r="H563" s="71"/>
      <c r="Q563" s="142"/>
    </row>
    <row r="564" spans="1:8" ht="76.5" hidden="1">
      <c r="A564" s="57" t="s">
        <v>222</v>
      </c>
      <c r="B564" s="13" t="s">
        <v>223</v>
      </c>
      <c r="H564" s="80"/>
    </row>
    <row r="565" spans="2:8" ht="15.75" hidden="1">
      <c r="B565" s="70"/>
      <c r="H565" s="80"/>
    </row>
    <row r="566" spans="2:17" ht="15.75" hidden="1">
      <c r="B566" s="70" t="s">
        <v>323</v>
      </c>
      <c r="C566" s="73">
        <v>0</v>
      </c>
      <c r="H566" s="71"/>
      <c r="Q566" s="142"/>
    </row>
    <row r="567" spans="2:17" ht="15.75" hidden="1">
      <c r="B567" s="70"/>
      <c r="H567" s="71"/>
      <c r="Q567" s="142"/>
    </row>
    <row r="568" spans="1:8" ht="76.5" hidden="1">
      <c r="A568" s="57" t="s">
        <v>198</v>
      </c>
      <c r="B568" s="13" t="s">
        <v>157</v>
      </c>
      <c r="H568" s="80"/>
    </row>
    <row r="569" spans="2:8" ht="15.75" hidden="1">
      <c r="B569" s="70"/>
      <c r="H569" s="80"/>
    </row>
    <row r="570" spans="2:17" ht="15.75" hidden="1">
      <c r="B570" s="70" t="s">
        <v>323</v>
      </c>
      <c r="C570" s="73">
        <v>0</v>
      </c>
      <c r="H570" s="71"/>
      <c r="Q570" s="142"/>
    </row>
    <row r="571" spans="2:17" ht="15.75" hidden="1">
      <c r="B571" s="70"/>
      <c r="C571" s="73"/>
      <c r="H571" s="71"/>
      <c r="Q571" s="142"/>
    </row>
    <row r="572" spans="1:8" ht="76.5" hidden="1">
      <c r="A572" s="57" t="s">
        <v>199</v>
      </c>
      <c r="B572" s="13" t="s">
        <v>158</v>
      </c>
      <c r="H572" s="80"/>
    </row>
    <row r="573" spans="2:8" ht="15.75" hidden="1">
      <c r="B573" s="70"/>
      <c r="H573" s="80"/>
    </row>
    <row r="574" spans="2:17" ht="15.75" hidden="1">
      <c r="B574" s="70" t="s">
        <v>323</v>
      </c>
      <c r="C574" s="73">
        <v>0</v>
      </c>
      <c r="H574" s="71"/>
      <c r="Q574" s="142"/>
    </row>
    <row r="575" spans="2:17" ht="15.75" hidden="1">
      <c r="B575" s="70"/>
      <c r="H575" s="71"/>
      <c r="Q575" s="142"/>
    </row>
    <row r="576" spans="1:8" ht="76.5" hidden="1">
      <c r="A576" s="57" t="s">
        <v>200</v>
      </c>
      <c r="B576" s="13" t="s">
        <v>159</v>
      </c>
      <c r="H576" s="80"/>
    </row>
    <row r="577" spans="2:8" ht="15.75" hidden="1">
      <c r="B577" s="70"/>
      <c r="H577" s="80"/>
    </row>
    <row r="578" spans="2:17" ht="15.75" hidden="1">
      <c r="B578" s="70" t="s">
        <v>323</v>
      </c>
      <c r="C578" s="73">
        <v>0</v>
      </c>
      <c r="H578" s="71"/>
      <c r="Q578" s="142"/>
    </row>
    <row r="579" spans="2:17" ht="15.75" hidden="1">
      <c r="B579" s="70"/>
      <c r="C579" s="73"/>
      <c r="H579" s="71"/>
      <c r="Q579" s="142"/>
    </row>
    <row r="580" spans="1:8" ht="76.5" hidden="1">
      <c r="A580" s="57" t="s">
        <v>201</v>
      </c>
      <c r="B580" s="13" t="s">
        <v>160</v>
      </c>
      <c r="H580" s="80"/>
    </row>
    <row r="581" spans="2:8" ht="15.75" hidden="1">
      <c r="B581" s="70"/>
      <c r="H581" s="80"/>
    </row>
    <row r="582" spans="2:17" ht="15.75" hidden="1">
      <c r="B582" s="70" t="s">
        <v>323</v>
      </c>
      <c r="C582" s="73">
        <v>0</v>
      </c>
      <c r="H582" s="71"/>
      <c r="Q582" s="142"/>
    </row>
    <row r="583" spans="2:17" ht="15.75" hidden="1">
      <c r="B583" s="70"/>
      <c r="H583" s="71"/>
      <c r="Q583" s="142"/>
    </row>
    <row r="584" spans="1:8" ht="76.5" hidden="1">
      <c r="A584" s="57" t="s">
        <v>202</v>
      </c>
      <c r="B584" s="13" t="s">
        <v>170</v>
      </c>
      <c r="H584" s="80"/>
    </row>
    <row r="585" spans="2:8" ht="15.75" hidden="1">
      <c r="B585" s="70"/>
      <c r="H585" s="80"/>
    </row>
    <row r="586" spans="2:17" ht="15.75" hidden="1">
      <c r="B586" s="70" t="s">
        <v>323</v>
      </c>
      <c r="C586" s="73">
        <v>0</v>
      </c>
      <c r="H586" s="71"/>
      <c r="Q586" s="142"/>
    </row>
    <row r="587" spans="2:17" ht="15.75" hidden="1">
      <c r="B587" s="70"/>
      <c r="C587" s="73"/>
      <c r="H587" s="71"/>
      <c r="Q587" s="142"/>
    </row>
    <row r="588" spans="1:8" ht="76.5" hidden="1">
      <c r="A588" s="57" t="s">
        <v>203</v>
      </c>
      <c r="B588" s="13" t="s">
        <v>171</v>
      </c>
      <c r="H588" s="80"/>
    </row>
    <row r="589" spans="2:8" ht="15.75" hidden="1">
      <c r="B589" s="70"/>
      <c r="H589" s="80"/>
    </row>
    <row r="590" spans="2:17" ht="15.75" hidden="1">
      <c r="B590" s="70" t="s">
        <v>323</v>
      </c>
      <c r="C590" s="73">
        <v>0</v>
      </c>
      <c r="H590" s="71"/>
      <c r="Q590" s="142"/>
    </row>
    <row r="591" spans="2:17" ht="15.75" hidden="1">
      <c r="B591" s="70"/>
      <c r="C591" s="73"/>
      <c r="H591" s="71"/>
      <c r="Q591" s="142"/>
    </row>
    <row r="592" spans="1:8" ht="76.5" hidden="1">
      <c r="A592" s="57" t="s">
        <v>49</v>
      </c>
      <c r="B592" s="13" t="s">
        <v>50</v>
      </c>
      <c r="H592" s="80"/>
    </row>
    <row r="593" spans="2:8" ht="15.75" hidden="1">
      <c r="B593" s="70"/>
      <c r="H593" s="80"/>
    </row>
    <row r="594" spans="2:17" ht="15.75" hidden="1">
      <c r="B594" s="70" t="s">
        <v>323</v>
      </c>
      <c r="C594" s="73">
        <v>0</v>
      </c>
      <c r="H594" s="71"/>
      <c r="Q594" s="142"/>
    </row>
    <row r="595" spans="2:17" ht="15.75" hidden="1">
      <c r="B595" s="70"/>
      <c r="H595" s="71"/>
      <c r="Q595" s="142"/>
    </row>
    <row r="596" spans="1:8" ht="89.25" hidden="1">
      <c r="A596" s="57" t="s">
        <v>164</v>
      </c>
      <c r="B596" s="13" t="s">
        <v>165</v>
      </c>
      <c r="H596" s="80"/>
    </row>
    <row r="597" spans="2:8" ht="15.75" hidden="1">
      <c r="B597" s="70"/>
      <c r="H597" s="80"/>
    </row>
    <row r="598" spans="2:17" ht="15.75" hidden="1">
      <c r="B598" s="70" t="s">
        <v>323</v>
      </c>
      <c r="C598" s="73">
        <v>0</v>
      </c>
      <c r="H598" s="71"/>
      <c r="Q598" s="142"/>
    </row>
    <row r="599" spans="2:8" ht="15.75" hidden="1">
      <c r="B599" s="70"/>
      <c r="C599" s="73"/>
      <c r="H599" s="71"/>
    </row>
    <row r="600" spans="1:17" ht="63.75" hidden="1">
      <c r="A600" s="9" t="s">
        <v>361</v>
      </c>
      <c r="B600" s="13" t="s">
        <v>84</v>
      </c>
      <c r="C600" s="100"/>
      <c r="D600" s="6"/>
      <c r="F600" s="6"/>
      <c r="G600" s="141"/>
      <c r="H600" s="22"/>
      <c r="Q600" s="134"/>
    </row>
    <row r="601" spans="1:17" ht="15.75" hidden="1">
      <c r="A601" s="9"/>
      <c r="B601" s="13"/>
      <c r="C601" s="6"/>
      <c r="D601" s="6"/>
      <c r="F601" s="6"/>
      <c r="G601" s="141"/>
      <c r="H601" s="6"/>
      <c r="Q601" s="134"/>
    </row>
    <row r="602" spans="1:17" ht="15.75" hidden="1">
      <c r="A602" s="9"/>
      <c r="B602" s="13" t="s">
        <v>323</v>
      </c>
      <c r="C602" s="7">
        <v>0</v>
      </c>
      <c r="D602" s="6"/>
      <c r="F602" s="6"/>
      <c r="G602" s="134"/>
      <c r="H602" s="6"/>
      <c r="Q602" s="134"/>
    </row>
    <row r="603" spans="2:8" ht="15.75" hidden="1">
      <c r="B603" s="70"/>
      <c r="H603" s="71"/>
    </row>
    <row r="604" spans="1:8" ht="76.5" hidden="1">
      <c r="A604" s="57" t="s">
        <v>307</v>
      </c>
      <c r="B604" s="95" t="s">
        <v>235</v>
      </c>
      <c r="H604" s="80"/>
    </row>
    <row r="605" spans="2:8" ht="15.75" hidden="1">
      <c r="B605" s="95"/>
      <c r="H605" s="80"/>
    </row>
    <row r="606" spans="2:8" ht="15.75" hidden="1">
      <c r="B606" s="70" t="s">
        <v>323</v>
      </c>
      <c r="C606" s="73">
        <v>0</v>
      </c>
      <c r="H606" s="71"/>
    </row>
    <row r="607" spans="2:15" ht="15.75" hidden="1">
      <c r="B607" s="70"/>
      <c r="H607" s="80"/>
      <c r="I607" s="60"/>
      <c r="J607" s="60"/>
      <c r="M607" s="60"/>
      <c r="N607" s="60"/>
      <c r="O607" s="60"/>
    </row>
    <row r="608" spans="1:15" ht="76.5" hidden="1">
      <c r="A608" s="57" t="s">
        <v>16</v>
      </c>
      <c r="B608" s="70" t="s">
        <v>69</v>
      </c>
      <c r="H608" s="80"/>
      <c r="I608" s="60"/>
      <c r="J608" s="60"/>
      <c r="M608" s="60"/>
      <c r="N608" s="60"/>
      <c r="O608" s="60"/>
    </row>
    <row r="609" spans="2:15" ht="15.75" hidden="1">
      <c r="B609" s="70"/>
      <c r="H609" s="80"/>
      <c r="I609" s="60"/>
      <c r="J609" s="60"/>
      <c r="M609" s="60"/>
      <c r="N609" s="60"/>
      <c r="O609" s="60"/>
    </row>
    <row r="610" spans="2:15" ht="15.75" hidden="1">
      <c r="B610" s="70" t="s">
        <v>323</v>
      </c>
      <c r="C610" s="73">
        <v>0</v>
      </c>
      <c r="H610" s="71"/>
      <c r="I610" s="60"/>
      <c r="J610" s="60"/>
      <c r="M610" s="60"/>
      <c r="N610" s="60"/>
      <c r="O610" s="60"/>
    </row>
    <row r="611" spans="2:15" ht="15.75" hidden="1">
      <c r="B611" s="70"/>
      <c r="H611" s="71"/>
      <c r="I611" s="60"/>
      <c r="J611" s="60"/>
      <c r="M611" s="60"/>
      <c r="N611" s="60"/>
      <c r="O611" s="60"/>
    </row>
    <row r="612" spans="1:17" s="8" customFormat="1" ht="76.5" hidden="1">
      <c r="A612" s="9" t="s">
        <v>19</v>
      </c>
      <c r="B612" s="13" t="s">
        <v>79</v>
      </c>
      <c r="C612" s="6"/>
      <c r="D612" s="6"/>
      <c r="E612" s="166"/>
      <c r="F612" s="6"/>
      <c r="G612" s="158"/>
      <c r="H612" s="22"/>
      <c r="Q612" s="134"/>
    </row>
    <row r="613" spans="1:17" s="8" customFormat="1" ht="15.75" hidden="1">
      <c r="A613" s="9"/>
      <c r="B613" s="13"/>
      <c r="C613" s="6"/>
      <c r="D613" s="6"/>
      <c r="E613" s="166"/>
      <c r="F613" s="6"/>
      <c r="G613" s="158"/>
      <c r="H613" s="22"/>
      <c r="Q613" s="134"/>
    </row>
    <row r="614" spans="1:17" s="8" customFormat="1" ht="15.75" hidden="1">
      <c r="A614" s="9"/>
      <c r="B614" s="13" t="s">
        <v>323</v>
      </c>
      <c r="C614" s="7">
        <v>0</v>
      </c>
      <c r="D614" s="6"/>
      <c r="E614" s="166"/>
      <c r="F614" s="6"/>
      <c r="G614" s="158"/>
      <c r="H614" s="6"/>
      <c r="Q614" s="134"/>
    </row>
    <row r="615" spans="1:17" s="8" customFormat="1" ht="15.75">
      <c r="A615" s="9"/>
      <c r="B615" s="13"/>
      <c r="C615" s="7"/>
      <c r="D615" s="6"/>
      <c r="E615" s="166"/>
      <c r="F615" s="6"/>
      <c r="G615" s="158"/>
      <c r="H615" s="6"/>
      <c r="Q615" s="134"/>
    </row>
    <row r="616" spans="1:17" s="8" customFormat="1" ht="76.5">
      <c r="A616" s="9" t="s">
        <v>42</v>
      </c>
      <c r="B616" s="13" t="s">
        <v>131</v>
      </c>
      <c r="C616" s="6"/>
      <c r="D616" s="6"/>
      <c r="E616" s="166"/>
      <c r="F616" s="6"/>
      <c r="G616" s="158"/>
      <c r="H616" s="22"/>
      <c r="Q616" s="134"/>
    </row>
    <row r="617" spans="1:17" s="8" customFormat="1" ht="15.75">
      <c r="A617" s="9"/>
      <c r="B617" s="13"/>
      <c r="C617" s="6"/>
      <c r="D617" s="6"/>
      <c r="E617" s="166"/>
      <c r="F617" s="6"/>
      <c r="G617" s="158"/>
      <c r="H617" s="22"/>
      <c r="Q617" s="134"/>
    </row>
    <row r="618" spans="1:17" s="8" customFormat="1" ht="15.75">
      <c r="A618" s="9"/>
      <c r="B618" s="13" t="s">
        <v>323</v>
      </c>
      <c r="C618" s="100">
        <v>8</v>
      </c>
      <c r="D618" s="6"/>
      <c r="E618" s="166"/>
      <c r="F618" s="6"/>
      <c r="G618" s="158"/>
      <c r="H618" s="6"/>
      <c r="Q618" s="134"/>
    </row>
    <row r="619" spans="1:17" s="8" customFormat="1" ht="15.75" hidden="1">
      <c r="A619" s="9"/>
      <c r="B619" s="13"/>
      <c r="C619" s="7"/>
      <c r="D619" s="6"/>
      <c r="E619" s="166"/>
      <c r="F619" s="6"/>
      <c r="G619" s="158"/>
      <c r="H619" s="6"/>
      <c r="Q619" s="134"/>
    </row>
    <row r="620" spans="1:17" s="8" customFormat="1" ht="89.25" hidden="1">
      <c r="A620" s="9" t="s">
        <v>250</v>
      </c>
      <c r="B620" s="13" t="s">
        <v>257</v>
      </c>
      <c r="C620" s="6"/>
      <c r="D620" s="6"/>
      <c r="E620" s="166"/>
      <c r="F620" s="6"/>
      <c r="G620" s="158"/>
      <c r="H620" s="22"/>
      <c r="Q620" s="134"/>
    </row>
    <row r="621" spans="1:17" s="8" customFormat="1" ht="15.75" hidden="1">
      <c r="A621" s="9"/>
      <c r="B621" s="13"/>
      <c r="C621" s="6"/>
      <c r="D621" s="6"/>
      <c r="E621" s="166"/>
      <c r="F621" s="6"/>
      <c r="G621" s="158"/>
      <c r="H621" s="22"/>
      <c r="Q621" s="134"/>
    </row>
    <row r="622" spans="1:17" s="8" customFormat="1" ht="15.75" hidden="1">
      <c r="A622" s="9"/>
      <c r="B622" s="13" t="s">
        <v>323</v>
      </c>
      <c r="C622" s="7">
        <v>0</v>
      </c>
      <c r="D622" s="6"/>
      <c r="E622" s="166"/>
      <c r="F622" s="6"/>
      <c r="G622" s="158"/>
      <c r="H622" s="6"/>
      <c r="Q622" s="134"/>
    </row>
    <row r="623" spans="1:17" s="8" customFormat="1" ht="15.75" hidden="1">
      <c r="A623" s="9"/>
      <c r="B623" s="13"/>
      <c r="C623" s="7"/>
      <c r="D623" s="6"/>
      <c r="E623" s="166"/>
      <c r="F623" s="6"/>
      <c r="G623" s="158"/>
      <c r="H623" s="6"/>
      <c r="Q623" s="134"/>
    </row>
    <row r="624" spans="1:17" s="8" customFormat="1" ht="76.5" hidden="1">
      <c r="A624" s="9" t="s">
        <v>251</v>
      </c>
      <c r="B624" s="13" t="s">
        <v>256</v>
      </c>
      <c r="C624" s="6"/>
      <c r="D624" s="6"/>
      <c r="E624" s="166"/>
      <c r="F624" s="6"/>
      <c r="G624" s="158"/>
      <c r="H624" s="22"/>
      <c r="Q624" s="134"/>
    </row>
    <row r="625" spans="1:17" s="8" customFormat="1" ht="15.75" hidden="1">
      <c r="A625" s="9"/>
      <c r="B625" s="13"/>
      <c r="C625" s="6"/>
      <c r="D625" s="6"/>
      <c r="E625" s="166"/>
      <c r="F625" s="6"/>
      <c r="G625" s="158"/>
      <c r="H625" s="22"/>
      <c r="Q625" s="134"/>
    </row>
    <row r="626" spans="1:17" s="8" customFormat="1" ht="15.75" hidden="1">
      <c r="A626" s="9"/>
      <c r="B626" s="13" t="s">
        <v>72</v>
      </c>
      <c r="C626" s="7">
        <v>0</v>
      </c>
      <c r="D626" s="6"/>
      <c r="E626" s="166"/>
      <c r="F626" s="6"/>
      <c r="G626" s="158"/>
      <c r="H626" s="6"/>
      <c r="Q626" s="134"/>
    </row>
    <row r="627" spans="1:17" s="8" customFormat="1" ht="15.75" hidden="1">
      <c r="A627" s="9"/>
      <c r="B627" s="13"/>
      <c r="C627" s="7"/>
      <c r="D627" s="6"/>
      <c r="E627" s="166"/>
      <c r="F627" s="6"/>
      <c r="G627" s="158"/>
      <c r="H627" s="6"/>
      <c r="Q627" s="134"/>
    </row>
    <row r="628" spans="1:17" s="8" customFormat="1" ht="76.5" hidden="1">
      <c r="A628" s="9" t="s">
        <v>308</v>
      </c>
      <c r="B628" s="13" t="s">
        <v>238</v>
      </c>
      <c r="C628" s="6"/>
      <c r="D628" s="6"/>
      <c r="E628" s="166"/>
      <c r="F628" s="6"/>
      <c r="G628" s="158"/>
      <c r="H628" s="22"/>
      <c r="Q628" s="134"/>
    </row>
    <row r="629" spans="1:17" s="8" customFormat="1" ht="15.75" hidden="1">
      <c r="A629" s="9"/>
      <c r="B629" s="13"/>
      <c r="C629" s="6"/>
      <c r="D629" s="6"/>
      <c r="E629" s="166"/>
      <c r="F629" s="6"/>
      <c r="G629" s="158"/>
      <c r="H629" s="22"/>
      <c r="Q629" s="134"/>
    </row>
    <row r="630" spans="1:17" s="8" customFormat="1" ht="15.75" hidden="1">
      <c r="A630" s="9"/>
      <c r="B630" s="13" t="s">
        <v>72</v>
      </c>
      <c r="C630" s="7">
        <v>0</v>
      </c>
      <c r="D630" s="6"/>
      <c r="E630" s="166"/>
      <c r="F630" s="6"/>
      <c r="G630" s="158"/>
      <c r="H630" s="6"/>
      <c r="K630" s="107"/>
      <c r="Q630" s="134"/>
    </row>
    <row r="631" spans="1:17" s="8" customFormat="1" ht="15.75" hidden="1">
      <c r="A631" s="9"/>
      <c r="B631" s="13"/>
      <c r="C631" s="7"/>
      <c r="D631" s="6"/>
      <c r="E631" s="166"/>
      <c r="F631" s="6"/>
      <c r="G631" s="158"/>
      <c r="H631" s="6"/>
      <c r="K631" s="107"/>
      <c r="Q631" s="134"/>
    </row>
    <row r="632" spans="1:17" s="8" customFormat="1" ht="140.25" hidden="1">
      <c r="A632" s="9" t="s">
        <v>218</v>
      </c>
      <c r="B632" s="13" t="s">
        <v>220</v>
      </c>
      <c r="C632" s="6"/>
      <c r="D632" s="6"/>
      <c r="E632" s="166"/>
      <c r="F632" s="6"/>
      <c r="G632" s="158"/>
      <c r="H632" s="22"/>
      <c r="J632" s="13"/>
      <c r="Q632" s="134"/>
    </row>
    <row r="633" spans="1:17" s="8" customFormat="1" ht="15.75" hidden="1">
      <c r="A633" s="9"/>
      <c r="B633" s="13"/>
      <c r="C633" s="6"/>
      <c r="D633" s="6"/>
      <c r="E633" s="166"/>
      <c r="F633" s="6"/>
      <c r="G633" s="158"/>
      <c r="H633" s="22"/>
      <c r="Q633" s="134"/>
    </row>
    <row r="634" spans="1:17" s="8" customFormat="1" ht="15.75" hidden="1">
      <c r="A634" s="9"/>
      <c r="B634" s="13" t="s">
        <v>72</v>
      </c>
      <c r="C634" s="7">
        <v>0</v>
      </c>
      <c r="D634" s="6"/>
      <c r="E634" s="166"/>
      <c r="F634" s="6"/>
      <c r="G634" s="158"/>
      <c r="H634" s="6"/>
      <c r="K634" s="107"/>
      <c r="Q634" s="134"/>
    </row>
    <row r="635" spans="1:17" s="8" customFormat="1" ht="15.75" hidden="1">
      <c r="A635" s="9"/>
      <c r="B635" s="13"/>
      <c r="C635" s="7"/>
      <c r="D635" s="6"/>
      <c r="E635" s="166"/>
      <c r="F635" s="6"/>
      <c r="G635" s="158"/>
      <c r="H635" s="6"/>
      <c r="K635" s="107"/>
      <c r="Q635" s="134"/>
    </row>
    <row r="636" spans="1:17" s="8" customFormat="1" ht="127.5" hidden="1">
      <c r="A636" s="9" t="s">
        <v>219</v>
      </c>
      <c r="B636" s="13" t="s">
        <v>258</v>
      </c>
      <c r="C636" s="6"/>
      <c r="D636" s="6"/>
      <c r="E636" s="166"/>
      <c r="F636" s="6"/>
      <c r="G636" s="158"/>
      <c r="H636" s="22"/>
      <c r="J636" s="13"/>
      <c r="Q636" s="134"/>
    </row>
    <row r="637" spans="1:17" s="8" customFormat="1" ht="15.75" hidden="1">
      <c r="A637" s="9"/>
      <c r="B637" s="13"/>
      <c r="C637" s="6"/>
      <c r="D637" s="6"/>
      <c r="E637" s="166"/>
      <c r="F637" s="6"/>
      <c r="G637" s="158"/>
      <c r="H637" s="22"/>
      <c r="Q637" s="134"/>
    </row>
    <row r="638" spans="1:17" s="8" customFormat="1" ht="15.75" hidden="1">
      <c r="A638" s="9"/>
      <c r="B638" s="13" t="s">
        <v>72</v>
      </c>
      <c r="C638" s="7">
        <v>0</v>
      </c>
      <c r="D638" s="6"/>
      <c r="E638" s="166"/>
      <c r="F638" s="6"/>
      <c r="G638" s="158"/>
      <c r="H638" s="6"/>
      <c r="K638" s="107"/>
      <c r="Q638" s="134"/>
    </row>
    <row r="639" spans="1:17" s="8" customFormat="1" ht="15.75" hidden="1">
      <c r="A639" s="9"/>
      <c r="B639" s="13"/>
      <c r="C639" s="7"/>
      <c r="D639" s="6"/>
      <c r="E639" s="166"/>
      <c r="F639" s="6"/>
      <c r="G639" s="158"/>
      <c r="H639" s="6"/>
      <c r="K639" s="107"/>
      <c r="Q639" s="134"/>
    </row>
    <row r="640" spans="1:17" s="8" customFormat="1" ht="96.75" customHeight="1" hidden="1">
      <c r="A640" s="9" t="s">
        <v>244</v>
      </c>
      <c r="B640" s="13" t="s">
        <v>245</v>
      </c>
      <c r="C640" s="6"/>
      <c r="D640" s="6"/>
      <c r="E640" s="166"/>
      <c r="F640" s="6"/>
      <c r="G640" s="158"/>
      <c r="H640" s="22"/>
      <c r="Q640" s="134"/>
    </row>
    <row r="641" spans="1:17" s="8" customFormat="1" ht="15.75" hidden="1">
      <c r="A641" s="9"/>
      <c r="B641" s="13"/>
      <c r="C641" s="6"/>
      <c r="D641" s="6"/>
      <c r="E641" s="166"/>
      <c r="F641" s="6"/>
      <c r="G641" s="158"/>
      <c r="H641" s="22"/>
      <c r="Q641" s="134"/>
    </row>
    <row r="642" spans="1:17" s="8" customFormat="1" ht="15.75" hidden="1">
      <c r="A642" s="9"/>
      <c r="B642" s="13" t="s">
        <v>72</v>
      </c>
      <c r="C642" s="7">
        <v>0</v>
      </c>
      <c r="D642" s="6"/>
      <c r="E642" s="166"/>
      <c r="F642" s="6"/>
      <c r="G642" s="158"/>
      <c r="H642" s="6"/>
      <c r="K642" s="107"/>
      <c r="Q642" s="134"/>
    </row>
    <row r="643" spans="1:17" s="8" customFormat="1" ht="15.75" hidden="1">
      <c r="A643" s="9"/>
      <c r="B643" s="13"/>
      <c r="C643" s="6"/>
      <c r="D643" s="6"/>
      <c r="E643" s="166"/>
      <c r="F643" s="6"/>
      <c r="G643" s="158"/>
      <c r="H643" s="6"/>
      <c r="K643" s="107"/>
      <c r="Q643" s="134"/>
    </row>
    <row r="644" spans="1:17" s="8" customFormat="1" ht="105" customHeight="1" hidden="1">
      <c r="A644" s="9" t="s">
        <v>20</v>
      </c>
      <c r="B644" s="13" t="s">
        <v>237</v>
      </c>
      <c r="C644" s="6"/>
      <c r="D644" s="6"/>
      <c r="E644" s="166"/>
      <c r="F644" s="6"/>
      <c r="G644" s="158"/>
      <c r="H644" s="22"/>
      <c r="Q644" s="134"/>
    </row>
    <row r="645" spans="1:17" s="8" customFormat="1" ht="15.75" hidden="1">
      <c r="A645" s="9"/>
      <c r="B645" s="13"/>
      <c r="C645" s="6"/>
      <c r="D645" s="6"/>
      <c r="E645" s="166"/>
      <c r="F645" s="6"/>
      <c r="G645" s="158"/>
      <c r="H645" s="22"/>
      <c r="Q645" s="134"/>
    </row>
    <row r="646" spans="1:17" s="8" customFormat="1" ht="15.75" hidden="1">
      <c r="A646" s="9"/>
      <c r="B646" s="13" t="s">
        <v>72</v>
      </c>
      <c r="C646" s="7">
        <v>0</v>
      </c>
      <c r="D646" s="6"/>
      <c r="E646" s="166"/>
      <c r="F646" s="6"/>
      <c r="G646" s="158"/>
      <c r="H646" s="6"/>
      <c r="K646" s="107"/>
      <c r="Q646" s="134"/>
    </row>
    <row r="647" spans="2:15" ht="15.75" hidden="1">
      <c r="B647" s="70"/>
      <c r="H647" s="80"/>
      <c r="I647" s="60"/>
      <c r="J647" s="60"/>
      <c r="M647" s="60"/>
      <c r="N647" s="60"/>
      <c r="O647" s="60"/>
    </row>
    <row r="648" spans="1:17" s="8" customFormat="1" ht="63.75" hidden="1">
      <c r="A648" s="9" t="s">
        <v>71</v>
      </c>
      <c r="B648" s="13" t="s">
        <v>78</v>
      </c>
      <c r="C648" s="6"/>
      <c r="D648" s="6"/>
      <c r="E648" s="166"/>
      <c r="F648" s="6"/>
      <c r="G648" s="158"/>
      <c r="H648" s="22"/>
      <c r="Q648" s="134"/>
    </row>
    <row r="649" spans="1:17" s="8" customFormat="1" ht="15.75" hidden="1">
      <c r="A649" s="9"/>
      <c r="B649" s="13"/>
      <c r="C649" s="6"/>
      <c r="D649" s="6"/>
      <c r="E649" s="166"/>
      <c r="F649" s="6"/>
      <c r="G649" s="158"/>
      <c r="H649" s="22"/>
      <c r="Q649" s="134"/>
    </row>
    <row r="650" spans="1:17" s="8" customFormat="1" ht="15.75" hidden="1">
      <c r="A650" s="9"/>
      <c r="B650" s="13" t="s">
        <v>323</v>
      </c>
      <c r="C650" s="106">
        <v>0</v>
      </c>
      <c r="D650" s="6"/>
      <c r="E650" s="166"/>
      <c r="F650" s="6"/>
      <c r="G650" s="158"/>
      <c r="H650" s="6"/>
      <c r="Q650" s="134"/>
    </row>
    <row r="651" spans="1:17" s="8" customFormat="1" ht="15.75" hidden="1">
      <c r="A651" s="9"/>
      <c r="B651" s="13"/>
      <c r="C651" s="106"/>
      <c r="D651" s="6"/>
      <c r="E651" s="166"/>
      <c r="F651" s="6"/>
      <c r="G651" s="158"/>
      <c r="H651" s="6"/>
      <c r="Q651" s="134"/>
    </row>
    <row r="652" spans="1:17" s="8" customFormat="1" ht="63.75" hidden="1">
      <c r="A652" s="9" t="s">
        <v>43</v>
      </c>
      <c r="B652" s="13" t="s">
        <v>44</v>
      </c>
      <c r="C652" s="6"/>
      <c r="D652" s="6"/>
      <c r="E652" s="166"/>
      <c r="F652" s="6"/>
      <c r="G652" s="158"/>
      <c r="H652" s="22"/>
      <c r="Q652" s="134"/>
    </row>
    <row r="653" spans="1:17" s="8" customFormat="1" ht="15.75" hidden="1">
      <c r="A653" s="9"/>
      <c r="B653" s="13"/>
      <c r="C653" s="6"/>
      <c r="D653" s="6"/>
      <c r="E653" s="166"/>
      <c r="F653" s="6"/>
      <c r="G653" s="158"/>
      <c r="H653" s="22"/>
      <c r="Q653" s="134"/>
    </row>
    <row r="654" spans="1:17" s="8" customFormat="1" ht="15.75" hidden="1">
      <c r="A654" s="9"/>
      <c r="B654" s="13" t="s">
        <v>323</v>
      </c>
      <c r="C654" s="106">
        <v>0</v>
      </c>
      <c r="D654" s="6"/>
      <c r="E654" s="166"/>
      <c r="F654" s="6"/>
      <c r="G654" s="158"/>
      <c r="H654" s="6"/>
      <c r="Q654" s="134"/>
    </row>
    <row r="655" spans="1:17" s="8" customFormat="1" ht="15.75" hidden="1">
      <c r="A655" s="9"/>
      <c r="B655" s="13"/>
      <c r="C655" s="100"/>
      <c r="D655" s="6"/>
      <c r="E655" s="166"/>
      <c r="F655" s="6"/>
      <c r="G655" s="158"/>
      <c r="H655" s="6"/>
      <c r="Q655" s="134"/>
    </row>
    <row r="656" spans="1:17" s="8" customFormat="1" ht="92.25" customHeight="1" hidden="1">
      <c r="A656" s="9" t="s">
        <v>51</v>
      </c>
      <c r="B656" s="13" t="s">
        <v>52</v>
      </c>
      <c r="C656" s="6"/>
      <c r="D656" s="6"/>
      <c r="E656" s="166"/>
      <c r="F656" s="6"/>
      <c r="G656" s="158"/>
      <c r="H656" s="22"/>
      <c r="Q656" s="134"/>
    </row>
    <row r="657" spans="1:17" s="8" customFormat="1" ht="15.75" hidden="1">
      <c r="A657" s="9"/>
      <c r="B657" s="13"/>
      <c r="C657" s="6"/>
      <c r="D657" s="6"/>
      <c r="E657" s="166"/>
      <c r="F657" s="6"/>
      <c r="G657" s="158"/>
      <c r="H657" s="22"/>
      <c r="Q657" s="134"/>
    </row>
    <row r="658" spans="1:17" s="8" customFormat="1" ht="15.75" hidden="1">
      <c r="A658" s="9"/>
      <c r="B658" s="13" t="s">
        <v>72</v>
      </c>
      <c r="C658" s="106">
        <v>0</v>
      </c>
      <c r="D658" s="6"/>
      <c r="E658" s="166"/>
      <c r="F658" s="6"/>
      <c r="G658" s="158"/>
      <c r="H658" s="6"/>
      <c r="Q658" s="134"/>
    </row>
    <row r="659" spans="1:17" s="8" customFormat="1" ht="15.75" hidden="1">
      <c r="A659" s="9"/>
      <c r="B659" s="13"/>
      <c r="C659" s="106"/>
      <c r="D659" s="6"/>
      <c r="E659" s="166"/>
      <c r="F659" s="6"/>
      <c r="G659" s="158"/>
      <c r="H659" s="6"/>
      <c r="Q659" s="134"/>
    </row>
    <row r="660" spans="1:17" s="8" customFormat="1" ht="63.75" hidden="1">
      <c r="A660" s="9" t="s">
        <v>259</v>
      </c>
      <c r="B660" s="13" t="s">
        <v>236</v>
      </c>
      <c r="C660" s="6"/>
      <c r="D660" s="6"/>
      <c r="E660" s="166"/>
      <c r="F660" s="6"/>
      <c r="G660" s="158"/>
      <c r="H660" s="22"/>
      <c r="Q660" s="134"/>
    </row>
    <row r="661" spans="1:17" s="8" customFormat="1" ht="15.75" hidden="1">
      <c r="A661" s="9"/>
      <c r="B661" s="13"/>
      <c r="C661" s="6"/>
      <c r="D661" s="6"/>
      <c r="E661" s="166"/>
      <c r="F661" s="6"/>
      <c r="G661" s="158"/>
      <c r="H661" s="22"/>
      <c r="Q661" s="134"/>
    </row>
    <row r="662" spans="1:17" s="8" customFormat="1" ht="15.75" hidden="1">
      <c r="A662" s="9"/>
      <c r="B662" s="13" t="s">
        <v>323</v>
      </c>
      <c r="C662" s="106">
        <v>0</v>
      </c>
      <c r="D662" s="6"/>
      <c r="E662" s="166"/>
      <c r="F662" s="6"/>
      <c r="G662" s="158"/>
      <c r="H662" s="6"/>
      <c r="Q662" s="134"/>
    </row>
    <row r="663" spans="1:17" s="8" customFormat="1" ht="15.75" hidden="1">
      <c r="A663" s="9"/>
      <c r="B663" s="13"/>
      <c r="C663" s="106"/>
      <c r="D663" s="6"/>
      <c r="E663" s="166"/>
      <c r="F663" s="6"/>
      <c r="G663" s="158"/>
      <c r="H663" s="6"/>
      <c r="Q663" s="134"/>
    </row>
    <row r="664" spans="1:17" s="8" customFormat="1" ht="63.75" hidden="1">
      <c r="A664" s="9" t="s">
        <v>260</v>
      </c>
      <c r="B664" s="13" t="s">
        <v>240</v>
      </c>
      <c r="C664" s="6"/>
      <c r="D664" s="6"/>
      <c r="E664" s="166"/>
      <c r="F664" s="6"/>
      <c r="G664" s="158"/>
      <c r="H664" s="22"/>
      <c r="Q664" s="134"/>
    </row>
    <row r="665" spans="1:17" s="8" customFormat="1" ht="15.75" hidden="1">
      <c r="A665" s="9"/>
      <c r="B665" s="13"/>
      <c r="C665" s="6"/>
      <c r="D665" s="6"/>
      <c r="E665" s="166"/>
      <c r="F665" s="6"/>
      <c r="G665" s="158"/>
      <c r="H665" s="22"/>
      <c r="Q665" s="134"/>
    </row>
    <row r="666" spans="1:17" s="8" customFormat="1" ht="15.75" hidden="1">
      <c r="A666" s="9"/>
      <c r="B666" s="13" t="s">
        <v>323</v>
      </c>
      <c r="C666" s="106">
        <v>0</v>
      </c>
      <c r="D666" s="6"/>
      <c r="E666" s="166"/>
      <c r="F666" s="6"/>
      <c r="G666" s="158"/>
      <c r="H666" s="6"/>
      <c r="Q666" s="141"/>
    </row>
    <row r="667" spans="1:17" s="8" customFormat="1" ht="15.75" hidden="1">
      <c r="A667" s="9"/>
      <c r="B667" s="13"/>
      <c r="C667" s="106"/>
      <c r="D667" s="6"/>
      <c r="E667" s="166"/>
      <c r="F667" s="6"/>
      <c r="G667" s="158"/>
      <c r="H667" s="6"/>
      <c r="Q667" s="141"/>
    </row>
    <row r="668" spans="1:17" s="8" customFormat="1" ht="38.25" hidden="1">
      <c r="A668" s="9" t="s">
        <v>246</v>
      </c>
      <c r="B668" s="13" t="s">
        <v>247</v>
      </c>
      <c r="C668" s="6"/>
      <c r="D668" s="6"/>
      <c r="E668" s="166"/>
      <c r="F668" s="6"/>
      <c r="G668" s="158"/>
      <c r="H668" s="22"/>
      <c r="Q668" s="134"/>
    </row>
    <row r="669" spans="1:17" s="8" customFormat="1" ht="15.75" hidden="1">
      <c r="A669" s="9"/>
      <c r="B669" s="13"/>
      <c r="C669" s="6"/>
      <c r="D669" s="6"/>
      <c r="E669" s="166"/>
      <c r="F669" s="6"/>
      <c r="G669" s="158"/>
      <c r="H669" s="22"/>
      <c r="Q669" s="134"/>
    </row>
    <row r="670" spans="1:17" s="8" customFormat="1" ht="15.75" hidden="1">
      <c r="A670" s="9"/>
      <c r="B670" s="13" t="s">
        <v>323</v>
      </c>
      <c r="C670" s="106">
        <v>0</v>
      </c>
      <c r="D670" s="6"/>
      <c r="E670" s="166"/>
      <c r="F670" s="6"/>
      <c r="G670" s="158"/>
      <c r="H670" s="6"/>
      <c r="Q670" s="134"/>
    </row>
    <row r="671" spans="2:15" ht="15.75">
      <c r="B671" s="70"/>
      <c r="H671" s="80"/>
      <c r="I671" s="60"/>
      <c r="J671" s="60"/>
      <c r="M671" s="60"/>
      <c r="N671" s="60"/>
      <c r="O671" s="60"/>
    </row>
    <row r="672" spans="1:8" ht="38.25">
      <c r="A672" s="57" t="s">
        <v>21</v>
      </c>
      <c r="B672" s="70" t="s">
        <v>102</v>
      </c>
      <c r="H672" s="80"/>
    </row>
    <row r="673" spans="2:8" ht="15.75">
      <c r="B673" s="70"/>
      <c r="H673" s="80"/>
    </row>
    <row r="674" spans="2:17" ht="15.75">
      <c r="B674" s="70" t="s">
        <v>323</v>
      </c>
      <c r="C674" s="71">
        <v>11</v>
      </c>
      <c r="H674" s="71"/>
      <c r="Q674" s="142"/>
    </row>
    <row r="675" spans="2:17" ht="15.75" hidden="1">
      <c r="B675" s="70"/>
      <c r="H675" s="80"/>
      <c r="Q675" s="139"/>
    </row>
    <row r="676" spans="1:17" ht="38.25" hidden="1">
      <c r="A676" s="108" t="s">
        <v>103</v>
      </c>
      <c r="B676" s="70" t="s">
        <v>65</v>
      </c>
      <c r="H676" s="80"/>
      <c r="Q676" s="139"/>
    </row>
    <row r="677" spans="2:17" ht="15.75" hidden="1">
      <c r="B677" s="70"/>
      <c r="H677" s="80"/>
      <c r="Q677" s="139"/>
    </row>
    <row r="678" spans="2:17" ht="15.75" hidden="1">
      <c r="B678" s="70" t="s">
        <v>323</v>
      </c>
      <c r="C678" s="73">
        <v>0</v>
      </c>
      <c r="H678" s="71"/>
      <c r="Q678" s="143"/>
    </row>
    <row r="679" spans="2:17" ht="15.75" hidden="1">
      <c r="B679" s="70"/>
      <c r="H679" s="71"/>
      <c r="Q679" s="139"/>
    </row>
    <row r="680" spans="1:17" ht="38.25" hidden="1">
      <c r="A680" s="108" t="s">
        <v>104</v>
      </c>
      <c r="B680" s="70" t="s">
        <v>66</v>
      </c>
      <c r="H680" s="80"/>
      <c r="Q680" s="139"/>
    </row>
    <row r="681" spans="2:17" ht="15.75" hidden="1">
      <c r="B681" s="70"/>
      <c r="H681" s="80"/>
      <c r="Q681" s="139"/>
    </row>
    <row r="682" spans="2:17" ht="15.75" hidden="1">
      <c r="B682" s="70" t="s">
        <v>323</v>
      </c>
      <c r="C682" s="73">
        <v>0</v>
      </c>
      <c r="H682" s="71"/>
      <c r="Q682" s="143"/>
    </row>
    <row r="683" spans="2:17" ht="15.75" hidden="1">
      <c r="B683" s="70"/>
      <c r="H683" s="71"/>
      <c r="Q683" s="143"/>
    </row>
    <row r="684" spans="1:17" ht="38.25" hidden="1">
      <c r="A684" s="108" t="s">
        <v>105</v>
      </c>
      <c r="B684" s="70" t="s">
        <v>310</v>
      </c>
      <c r="H684" s="80"/>
      <c r="Q684" s="139"/>
    </row>
    <row r="685" spans="2:17" ht="15.75" hidden="1">
      <c r="B685" s="70"/>
      <c r="H685" s="80"/>
      <c r="Q685" s="139"/>
    </row>
    <row r="686" spans="2:17" ht="15.75" hidden="1">
      <c r="B686" s="70" t="s">
        <v>323</v>
      </c>
      <c r="C686" s="73">
        <v>0</v>
      </c>
      <c r="H686" s="71"/>
      <c r="Q686" s="143"/>
    </row>
    <row r="687" spans="2:17" ht="15.75">
      <c r="B687" s="70"/>
      <c r="H687" s="71"/>
      <c r="Q687" s="142"/>
    </row>
    <row r="688" spans="1:8" ht="25.5">
      <c r="A688" s="57" t="s">
        <v>106</v>
      </c>
      <c r="B688" s="70" t="s">
        <v>32</v>
      </c>
      <c r="H688" s="80"/>
    </row>
    <row r="689" spans="2:8" ht="15.75">
      <c r="B689" s="70"/>
      <c r="H689" s="67"/>
    </row>
    <row r="690" spans="2:8" ht="15.75">
      <c r="B690" s="70" t="s">
        <v>322</v>
      </c>
      <c r="C690" s="71">
        <v>230</v>
      </c>
      <c r="H690" s="71"/>
    </row>
    <row r="691" spans="2:8" ht="15.75" hidden="1">
      <c r="B691" s="70"/>
      <c r="H691" s="80"/>
    </row>
    <row r="692" spans="1:17" s="8" customFormat="1" ht="63.75" hidden="1">
      <c r="A692" s="9" t="s">
        <v>107</v>
      </c>
      <c r="B692" s="13" t="s">
        <v>70</v>
      </c>
      <c r="C692" s="6"/>
      <c r="D692" s="6"/>
      <c r="E692" s="166"/>
      <c r="F692" s="6"/>
      <c r="G692" s="158"/>
      <c r="H692" s="22"/>
      <c r="Q692" s="134"/>
    </row>
    <row r="693" spans="1:17" s="8" customFormat="1" ht="15.75" hidden="1">
      <c r="A693" s="9"/>
      <c r="B693" s="13"/>
      <c r="C693" s="6"/>
      <c r="D693" s="6"/>
      <c r="E693" s="166"/>
      <c r="F693" s="6"/>
      <c r="G693" s="158"/>
      <c r="H693" s="22"/>
      <c r="Q693" s="134"/>
    </row>
    <row r="694" spans="1:17" s="8" customFormat="1" ht="15.75" hidden="1">
      <c r="A694" s="9"/>
      <c r="B694" s="13" t="s">
        <v>323</v>
      </c>
      <c r="C694" s="7">
        <v>0</v>
      </c>
      <c r="D694" s="6"/>
      <c r="E694" s="166"/>
      <c r="F694" s="6"/>
      <c r="G694" s="158"/>
      <c r="H694" s="6"/>
      <c r="Q694" s="134"/>
    </row>
    <row r="695" spans="1:17" s="8" customFormat="1" ht="15.75" hidden="1">
      <c r="A695" s="9"/>
      <c r="B695" s="13"/>
      <c r="C695" s="7"/>
      <c r="D695" s="6"/>
      <c r="E695" s="166"/>
      <c r="F695" s="6"/>
      <c r="G695" s="158"/>
      <c r="H695" s="6"/>
      <c r="Q695" s="134"/>
    </row>
    <row r="696" spans="1:17" s="8" customFormat="1" ht="76.5" hidden="1">
      <c r="A696" s="9" t="s">
        <v>143</v>
      </c>
      <c r="B696" s="13" t="s">
        <v>73</v>
      </c>
      <c r="C696" s="6"/>
      <c r="D696" s="6"/>
      <c r="E696" s="166"/>
      <c r="F696" s="6"/>
      <c r="G696" s="158"/>
      <c r="H696" s="22"/>
      <c r="Q696" s="134"/>
    </row>
    <row r="697" spans="1:17" s="8" customFormat="1" ht="15.75" hidden="1">
      <c r="A697" s="9"/>
      <c r="B697" s="13"/>
      <c r="C697" s="6"/>
      <c r="D697" s="6"/>
      <c r="E697" s="166"/>
      <c r="F697" s="6"/>
      <c r="G697" s="158"/>
      <c r="H697" s="22"/>
      <c r="Q697" s="134"/>
    </row>
    <row r="698" spans="1:17" s="8" customFormat="1" ht="15.75" hidden="1">
      <c r="A698" s="9"/>
      <c r="B698" s="13" t="s">
        <v>72</v>
      </c>
      <c r="C698" s="7">
        <v>0</v>
      </c>
      <c r="D698" s="6"/>
      <c r="E698" s="166"/>
      <c r="F698" s="6"/>
      <c r="G698" s="158"/>
      <c r="H698" s="6"/>
      <c r="Q698" s="141"/>
    </row>
    <row r="699" spans="1:17" s="8" customFormat="1" ht="15.75">
      <c r="A699" s="9"/>
      <c r="B699" s="13"/>
      <c r="C699" s="7"/>
      <c r="D699" s="6"/>
      <c r="E699" s="166"/>
      <c r="F699" s="6"/>
      <c r="G699" s="158"/>
      <c r="H699" s="6"/>
      <c r="Q699" s="141"/>
    </row>
    <row r="700" spans="1:17" s="8" customFormat="1" ht="38.25">
      <c r="A700" s="57" t="s">
        <v>252</v>
      </c>
      <c r="B700" s="70" t="s">
        <v>255</v>
      </c>
      <c r="C700" s="7"/>
      <c r="D700" s="6"/>
      <c r="E700" s="166"/>
      <c r="F700" s="6"/>
      <c r="G700" s="158"/>
      <c r="H700" s="6"/>
      <c r="Q700" s="141"/>
    </row>
    <row r="701" spans="1:17" s="8" customFormat="1" ht="15.75">
      <c r="A701" s="9"/>
      <c r="B701" s="13"/>
      <c r="C701" s="7"/>
      <c r="D701" s="6"/>
      <c r="E701" s="166"/>
      <c r="F701" s="6"/>
      <c r="G701" s="158"/>
      <c r="H701" s="6"/>
      <c r="Q701" s="141"/>
    </row>
    <row r="702" spans="1:17" s="8" customFormat="1" ht="15.75">
      <c r="A702" s="9"/>
      <c r="B702" s="70" t="s">
        <v>322</v>
      </c>
      <c r="C702" s="71">
        <v>230</v>
      </c>
      <c r="D702" s="6"/>
      <c r="E702" s="166"/>
      <c r="F702" s="6"/>
      <c r="G702" s="158"/>
      <c r="H702" s="6"/>
      <c r="Q702" s="141"/>
    </row>
    <row r="703" spans="1:17" s="8" customFormat="1" ht="15.75">
      <c r="A703" s="9"/>
      <c r="B703" s="13"/>
      <c r="C703" s="7"/>
      <c r="D703" s="6"/>
      <c r="E703" s="166"/>
      <c r="F703" s="6"/>
      <c r="G703" s="158"/>
      <c r="H703" s="6"/>
      <c r="Q703" s="141"/>
    </row>
    <row r="704" spans="1:17" s="8" customFormat="1" ht="25.5">
      <c r="A704" s="57" t="s">
        <v>253</v>
      </c>
      <c r="B704" s="70" t="s">
        <v>254</v>
      </c>
      <c r="C704" s="7"/>
      <c r="D704" s="6"/>
      <c r="E704" s="166"/>
      <c r="F704" s="6"/>
      <c r="G704" s="158"/>
      <c r="H704" s="6"/>
      <c r="Q704" s="141"/>
    </row>
    <row r="705" spans="1:17" s="8" customFormat="1" ht="15.75">
      <c r="A705" s="9"/>
      <c r="B705" s="13"/>
      <c r="C705" s="7"/>
      <c r="D705" s="6"/>
      <c r="E705" s="166"/>
      <c r="F705" s="6"/>
      <c r="G705" s="158"/>
      <c r="H705" s="6"/>
      <c r="Q705" s="141"/>
    </row>
    <row r="706" spans="1:17" s="8" customFormat="1" ht="15.75">
      <c r="A706" s="9"/>
      <c r="B706" s="70" t="s">
        <v>322</v>
      </c>
      <c r="C706" s="71">
        <v>230</v>
      </c>
      <c r="D706" s="6"/>
      <c r="E706" s="166"/>
      <c r="F706" s="6"/>
      <c r="G706" s="158"/>
      <c r="H706" s="6"/>
      <c r="Q706" s="141"/>
    </row>
    <row r="707" spans="1:17" s="8" customFormat="1" ht="15.75">
      <c r="A707" s="9"/>
      <c r="B707" s="13"/>
      <c r="C707" s="6"/>
      <c r="D707" s="6"/>
      <c r="E707" s="173"/>
      <c r="F707" s="6"/>
      <c r="G707" s="158"/>
      <c r="H707" s="22"/>
      <c r="Q707" s="134"/>
    </row>
    <row r="708" spans="1:17" s="83" customFormat="1" ht="63.75">
      <c r="A708" s="57" t="s">
        <v>144</v>
      </c>
      <c r="B708" s="70" t="s">
        <v>67</v>
      </c>
      <c r="C708" s="71"/>
      <c r="D708" s="71"/>
      <c r="E708" s="166"/>
      <c r="F708" s="71"/>
      <c r="G708" s="151"/>
      <c r="H708" s="80"/>
      <c r="I708" s="81"/>
      <c r="J708" s="82"/>
      <c r="M708" s="84"/>
      <c r="N708" s="84"/>
      <c r="O708" s="84"/>
      <c r="Q708" s="127"/>
    </row>
    <row r="709" spans="2:17" ht="15.75">
      <c r="B709" s="70"/>
      <c r="C709" s="78"/>
      <c r="D709" s="78"/>
      <c r="E709" s="170"/>
      <c r="F709" s="78"/>
      <c r="G709" s="155"/>
      <c r="H709" s="83"/>
      <c r="Q709" s="129"/>
    </row>
    <row r="710" spans="2:8" ht="15.75">
      <c r="B710" s="70" t="s">
        <v>341</v>
      </c>
      <c r="H710" s="71"/>
    </row>
    <row r="711" spans="2:8" ht="15.75">
      <c r="B711" s="70"/>
      <c r="H711" s="80"/>
    </row>
    <row r="712" spans="2:17" ht="15.75">
      <c r="B712" s="66" t="s">
        <v>324</v>
      </c>
      <c r="C712" s="75"/>
      <c r="D712" s="75"/>
      <c r="E712" s="167"/>
      <c r="F712" s="75"/>
      <c r="G712" s="148"/>
      <c r="Q712" s="128"/>
    </row>
    <row r="713" spans="2:17" ht="15.75">
      <c r="B713" s="66"/>
      <c r="C713" s="75"/>
      <c r="D713" s="75"/>
      <c r="E713" s="167"/>
      <c r="F713" s="75"/>
      <c r="G713" s="148"/>
      <c r="Q713" s="128"/>
    </row>
    <row r="714" spans="1:17" ht="15.75">
      <c r="A714" s="16" t="s">
        <v>346</v>
      </c>
      <c r="B714" s="12" t="s">
        <v>342</v>
      </c>
      <c r="C714" s="64"/>
      <c r="D714" s="10"/>
      <c r="E714" s="163"/>
      <c r="F714" s="10"/>
      <c r="G714" s="147"/>
      <c r="H714" s="71"/>
      <c r="Q714" s="136"/>
    </row>
    <row r="715" ht="15.75">
      <c r="H715" s="80"/>
    </row>
    <row r="716" spans="1:8" ht="51">
      <c r="A716" s="57" t="s">
        <v>288</v>
      </c>
      <c r="B716" s="72" t="s">
        <v>74</v>
      </c>
      <c r="H716" s="80"/>
    </row>
    <row r="717" ht="15.75">
      <c r="H717" s="80"/>
    </row>
    <row r="718" spans="2:8" ht="15.75">
      <c r="B718" s="70" t="s">
        <v>323</v>
      </c>
      <c r="C718" s="71">
        <v>3</v>
      </c>
      <c r="E718" s="127"/>
      <c r="H718" s="71"/>
    </row>
    <row r="719" spans="2:8" ht="15.75" hidden="1">
      <c r="B719" s="70"/>
      <c r="C719" s="73"/>
      <c r="H719" s="71"/>
    </row>
    <row r="720" spans="1:17" s="8" customFormat="1" ht="89.25" hidden="1">
      <c r="A720" s="9" t="s">
        <v>362</v>
      </c>
      <c r="B720" s="5" t="s">
        <v>289</v>
      </c>
      <c r="C720" s="6"/>
      <c r="D720" s="6"/>
      <c r="E720" s="166"/>
      <c r="F720" s="6"/>
      <c r="G720" s="158"/>
      <c r="H720" s="22"/>
      <c r="I720" s="34"/>
      <c r="J720" s="30"/>
      <c r="M720" s="38"/>
      <c r="N720" s="38"/>
      <c r="O720" s="38"/>
      <c r="Q720" s="134"/>
    </row>
    <row r="721" spans="1:17" s="8" customFormat="1" ht="15.75" hidden="1">
      <c r="A721" s="9"/>
      <c r="B721" s="5"/>
      <c r="C721" s="6"/>
      <c r="D721" s="6"/>
      <c r="E721" s="166"/>
      <c r="F721" s="6"/>
      <c r="G721" s="158"/>
      <c r="H721" s="22"/>
      <c r="I721" s="34"/>
      <c r="J721" s="30"/>
      <c r="M721" s="38"/>
      <c r="N721" s="38"/>
      <c r="O721" s="38"/>
      <c r="Q721" s="134"/>
    </row>
    <row r="722" spans="1:17" s="8" customFormat="1" ht="15.75" hidden="1">
      <c r="A722" s="9"/>
      <c r="B722" s="13" t="s">
        <v>323</v>
      </c>
      <c r="C722" s="98">
        <v>0</v>
      </c>
      <c r="D722" s="6"/>
      <c r="E722" s="166"/>
      <c r="F722" s="6"/>
      <c r="G722" s="158"/>
      <c r="H722" s="6"/>
      <c r="I722" s="34"/>
      <c r="J722" s="30"/>
      <c r="M722" s="38"/>
      <c r="N722" s="38"/>
      <c r="O722" s="38"/>
      <c r="Q722" s="134"/>
    </row>
    <row r="723" ht="15.75" hidden="1">
      <c r="H723" s="80"/>
    </row>
    <row r="724" spans="1:8" ht="76.5" hidden="1">
      <c r="A724" s="57" t="s">
        <v>375</v>
      </c>
      <c r="B724" s="72" t="s">
        <v>290</v>
      </c>
      <c r="H724" s="80"/>
    </row>
    <row r="725" ht="15.75" hidden="1">
      <c r="H725" s="80"/>
    </row>
    <row r="726" spans="2:8" ht="15.75" hidden="1">
      <c r="B726" s="70" t="s">
        <v>323</v>
      </c>
      <c r="C726" s="73">
        <v>0</v>
      </c>
      <c r="H726" s="71"/>
    </row>
    <row r="727" ht="15.75" hidden="1">
      <c r="H727" s="80"/>
    </row>
    <row r="728" spans="1:8" ht="63.75" hidden="1">
      <c r="A728" s="57" t="s">
        <v>22</v>
      </c>
      <c r="B728" s="72" t="s">
        <v>68</v>
      </c>
      <c r="H728" s="80"/>
    </row>
    <row r="729" ht="15.75" hidden="1">
      <c r="H729" s="80"/>
    </row>
    <row r="730" spans="2:8" ht="15.75" hidden="1">
      <c r="B730" s="70" t="s">
        <v>323</v>
      </c>
      <c r="C730" s="73">
        <v>0</v>
      </c>
      <c r="H730" s="71"/>
    </row>
    <row r="731" ht="15.75">
      <c r="H731" s="80"/>
    </row>
    <row r="732" spans="1:17" ht="15.75">
      <c r="A732" s="65"/>
      <c r="B732" s="12" t="s">
        <v>348</v>
      </c>
      <c r="C732" s="75"/>
      <c r="D732" s="75"/>
      <c r="E732" s="167"/>
      <c r="F732" s="75"/>
      <c r="G732" s="148"/>
      <c r="Q732" s="128"/>
    </row>
    <row r="733" ht="15.75">
      <c r="H733" s="80"/>
    </row>
    <row r="734" ht="15.75">
      <c r="H734" s="80"/>
    </row>
  </sheetData>
  <sheetProtection/>
  <printOptions/>
  <pageMargins left="1.1811023622047245" right="0.75" top="0.7874015748031497" bottom="0.5905511811023623" header="0.3937007874015748" footer="0.3937007874015748"/>
  <pageSetup firstPageNumber="42" useFirstPageNumber="1" horizontalDpi="600" verticalDpi="600" orientation="portrait" paperSize="9" scale="95" r:id="rId1"/>
  <headerFooter alignWithMargins="0">
    <oddHeader>&amp;R&amp;"Arial,Navadno"&amp;9KANAL D</oddHeader>
    <oddFooter>&amp;C&amp;"Arial,Navadno"&amp;10&amp;P</oddFooter>
  </headerFooter>
  <rowBreaks count="6" manualBreakCount="6">
    <brk id="48" max="6" man="1"/>
    <brk id="80" max="6" man="1"/>
    <brk id="147" max="6" man="1"/>
    <brk id="237" max="6" man="1"/>
    <brk id="502" max="6" man="1"/>
    <brk id="712" max="6" man="1"/>
  </rowBreaks>
  <colBreaks count="1" manualBreakCount="1">
    <brk id="7"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Skrabl</dc:creator>
  <cp:keywords/>
  <dc:description/>
  <cp:lastModifiedBy>Mestna občina Novo mesto</cp:lastModifiedBy>
  <cp:lastPrinted>2008-03-19T09:02:03Z</cp:lastPrinted>
  <dcterms:created xsi:type="dcterms:W3CDTF">1997-07-24T06:24:17Z</dcterms:created>
  <dcterms:modified xsi:type="dcterms:W3CDTF">2008-03-19T14:37:06Z</dcterms:modified>
  <cp:category/>
  <cp:version/>
  <cp:contentType/>
  <cp:contentStatus/>
</cp:coreProperties>
</file>